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ampuby\2022\GKM\BZP-I.271.32.2022 - zieleń\"/>
    </mc:Choice>
  </mc:AlternateContent>
  <xr:revisionPtr revIDLastSave="0" documentId="13_ncr:1_{4FDCC481-2FA7-47DD-96C0-EFE82ABC72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k Dzikowski" sheetId="4" r:id="rId1"/>
  </sheets>
  <definedNames>
    <definedName name="_xlnm.Print_Area" localSheetId="0">'Park Dzikowski'!$A$1:$H$163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4" l="1"/>
  <c r="F31" i="4"/>
  <c r="H131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26" i="4"/>
  <c r="F28" i="4"/>
  <c r="F29" i="4"/>
  <c r="F30" i="4"/>
  <c r="F32" i="4"/>
  <c r="F33" i="4"/>
  <c r="F34" i="4"/>
  <c r="F35" i="4"/>
  <c r="F36" i="4"/>
  <c r="F37" i="4"/>
  <c r="F38" i="4"/>
  <c r="F39" i="4"/>
  <c r="F40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H69" i="4" s="1"/>
  <c r="F70" i="4"/>
  <c r="F71" i="4"/>
  <c r="F72" i="4"/>
  <c r="F73" i="4"/>
  <c r="F74" i="4"/>
  <c r="F75" i="4"/>
  <c r="F76" i="4"/>
  <c r="H76" i="4" s="1"/>
  <c r="F77" i="4"/>
  <c r="F78" i="4"/>
  <c r="F79" i="4"/>
  <c r="H79" i="4" s="1"/>
  <c r="F80" i="4"/>
  <c r="H80" i="4" s="1"/>
  <c r="F81" i="4"/>
  <c r="F82" i="4"/>
  <c r="F83" i="4"/>
  <c r="F84" i="4"/>
  <c r="F85" i="4"/>
  <c r="F86" i="4"/>
  <c r="F87" i="4"/>
  <c r="F88" i="4"/>
  <c r="F89" i="4"/>
  <c r="H89" i="4" s="1"/>
  <c r="F90" i="4"/>
  <c r="F91" i="4"/>
  <c r="F92" i="4"/>
  <c r="F93" i="4"/>
  <c r="F94" i="4"/>
  <c r="F95" i="4"/>
  <c r="F96" i="4"/>
  <c r="F97" i="4"/>
  <c r="F98" i="4"/>
  <c r="F99" i="4"/>
  <c r="F100" i="4"/>
  <c r="F101" i="4"/>
  <c r="H101" i="4" s="1"/>
  <c r="F102" i="4"/>
  <c r="F103" i="4"/>
  <c r="F104" i="4"/>
  <c r="F105" i="4"/>
  <c r="H105" i="4" s="1"/>
  <c r="F106" i="4"/>
  <c r="F107" i="4"/>
  <c r="F108" i="4"/>
  <c r="F109" i="4"/>
  <c r="F110" i="4"/>
  <c r="F111" i="4"/>
  <c r="F112" i="4"/>
  <c r="F113" i="4"/>
  <c r="F114" i="4"/>
  <c r="F115" i="4"/>
  <c r="H115" i="4" s="1"/>
  <c r="F116" i="4"/>
  <c r="F117" i="4"/>
  <c r="H117" i="4" s="1"/>
  <c r="F118" i="4"/>
  <c r="F119" i="4"/>
  <c r="F120" i="4"/>
  <c r="F121" i="4"/>
  <c r="F122" i="4"/>
  <c r="F123" i="4"/>
  <c r="F124" i="4"/>
  <c r="F125" i="4"/>
  <c r="H125" i="4" s="1"/>
  <c r="F126" i="4"/>
  <c r="F127" i="4"/>
  <c r="F25" i="4"/>
  <c r="F14" i="4"/>
  <c r="H14" i="4" s="1"/>
  <c r="F15" i="4"/>
  <c r="F16" i="4"/>
  <c r="F17" i="4"/>
  <c r="F18" i="4"/>
  <c r="H18" i="4" s="1"/>
  <c r="H45" i="4"/>
  <c r="H85" i="4"/>
  <c r="H93" i="4"/>
  <c r="H121" i="4"/>
  <c r="H22" i="4"/>
  <c r="H53" i="4" l="1"/>
  <c r="H36" i="4"/>
  <c r="H38" i="4"/>
  <c r="H34" i="4"/>
  <c r="H29" i="4"/>
  <c r="H148" i="4"/>
  <c r="H75" i="4"/>
  <c r="H67" i="4"/>
  <c r="H37" i="4"/>
  <c r="H57" i="4"/>
  <c r="H40" i="4"/>
  <c r="H25" i="4"/>
  <c r="H124" i="4"/>
  <c r="H120" i="4"/>
  <c r="H108" i="4"/>
  <c r="H104" i="4"/>
  <c r="H100" i="4"/>
  <c r="H96" i="4"/>
  <c r="H92" i="4"/>
  <c r="H88" i="4"/>
  <c r="H84" i="4"/>
  <c r="H48" i="4"/>
  <c r="H44" i="4"/>
  <c r="H39" i="4"/>
  <c r="H35" i="4"/>
  <c r="H30" i="4"/>
  <c r="H149" i="4"/>
  <c r="H141" i="4"/>
  <c r="H137" i="4"/>
  <c r="H133" i="4"/>
  <c r="H15" i="4"/>
  <c r="H126" i="4"/>
  <c r="H122" i="4"/>
  <c r="H118" i="4"/>
  <c r="H114" i="4"/>
  <c r="H110" i="4"/>
  <c r="H106" i="4"/>
  <c r="H102" i="4"/>
  <c r="H98" i="4"/>
  <c r="H94" i="4"/>
  <c r="H90" i="4"/>
  <c r="H86" i="4"/>
  <c r="H78" i="4"/>
  <c r="H74" i="4"/>
  <c r="H66" i="4"/>
  <c r="H62" i="4"/>
  <c r="H58" i="4"/>
  <c r="H54" i="4"/>
  <c r="H46" i="4"/>
  <c r="H42" i="4"/>
  <c r="H28" i="4"/>
  <c r="H147" i="4"/>
  <c r="H143" i="4"/>
  <c r="H139" i="4"/>
  <c r="H144" i="4"/>
  <c r="H136" i="4"/>
  <c r="H113" i="4"/>
  <c r="H81" i="4"/>
  <c r="H77" i="4"/>
  <c r="H73" i="4"/>
  <c r="H61" i="4"/>
  <c r="H26" i="4"/>
  <c r="H146" i="4"/>
  <c r="H142" i="4"/>
  <c r="H138" i="4"/>
  <c r="H134" i="4"/>
  <c r="H64" i="4"/>
  <c r="H56" i="4"/>
  <c r="H52" i="4"/>
  <c r="H16" i="4"/>
  <c r="H127" i="4"/>
  <c r="H123" i="4"/>
  <c r="H119" i="4"/>
  <c r="H107" i="4"/>
  <c r="H103" i="4"/>
  <c r="H99" i="4"/>
  <c r="H95" i="4"/>
  <c r="H91" i="4"/>
  <c r="H87" i="4"/>
  <c r="H83" i="4"/>
  <c r="H63" i="4"/>
  <c r="H59" i="4"/>
  <c r="H55" i="4"/>
  <c r="H51" i="4"/>
  <c r="H47" i="4"/>
  <c r="H43" i="4"/>
  <c r="H135" i="4"/>
  <c r="H17" i="4"/>
  <c r="H109" i="4"/>
  <c r="H65" i="4"/>
  <c r="H33" i="4"/>
  <c r="H145" i="4"/>
  <c r="H116" i="4"/>
  <c r="H112" i="4"/>
  <c r="H72" i="4"/>
  <c r="H68" i="4"/>
  <c r="H60" i="4"/>
  <c r="H32" i="4"/>
  <c r="H140" i="4"/>
  <c r="H82" i="4"/>
  <c r="H70" i="4"/>
  <c r="H50" i="4"/>
  <c r="H111" i="4"/>
  <c r="H71" i="4"/>
  <c r="H31" i="4"/>
  <c r="H97" i="4"/>
  <c r="H49" i="4"/>
  <c r="D41" i="4" l="1"/>
  <c r="F41" i="4" s="1"/>
  <c r="H41" i="4" s="1"/>
  <c r="D27" i="4"/>
  <c r="F27" i="4" l="1"/>
  <c r="H27" i="4" s="1"/>
  <c r="F13" i="4"/>
  <c r="H13" i="4" s="1"/>
  <c r="F132" i="4"/>
  <c r="H132" i="4" s="1"/>
  <c r="F24" i="4"/>
  <c r="H24" i="4" s="1"/>
  <c r="H128" i="4" l="1"/>
  <c r="H129" i="4" s="1"/>
  <c r="H130" i="4" s="1"/>
  <c r="H150" i="4"/>
  <c r="H151" i="4" s="1"/>
  <c r="H19" i="4"/>
  <c r="H20" i="4" s="1"/>
  <c r="H153" i="4" l="1"/>
  <c r="H156" i="4" s="1"/>
  <c r="H152" i="4" l="1"/>
  <c r="H154" i="4"/>
  <c r="H157" i="4" s="1"/>
  <c r="H21" i="4"/>
  <c r="H155" i="4" l="1"/>
  <c r="H158" i="4" l="1"/>
</calcChain>
</file>

<file path=xl/sharedStrings.xml><?xml version="1.0" encoding="utf-8"?>
<sst xmlns="http://schemas.openxmlformats.org/spreadsheetml/2006/main" count="437" uniqueCount="229">
  <si>
    <t>I.</t>
  </si>
  <si>
    <t>PRACE PORZĄDKOWE</t>
  </si>
  <si>
    <t>P.1.</t>
  </si>
  <si>
    <t>a</t>
  </si>
  <si>
    <t>b</t>
  </si>
  <si>
    <t>c</t>
  </si>
  <si>
    <t>1 ha</t>
  </si>
  <si>
    <t>P.3</t>
  </si>
  <si>
    <t>P.4</t>
  </si>
  <si>
    <t>1 szt</t>
  </si>
  <si>
    <t>II.</t>
  </si>
  <si>
    <t>PRACE OGRODNICZE</t>
  </si>
  <si>
    <t>P.5</t>
  </si>
  <si>
    <t>O.1</t>
  </si>
  <si>
    <t>O.2</t>
  </si>
  <si>
    <t>x</t>
  </si>
  <si>
    <t>O.3</t>
  </si>
  <si>
    <t>O.4</t>
  </si>
  <si>
    <t>O.5</t>
  </si>
  <si>
    <t>O.6</t>
  </si>
  <si>
    <t>O.9</t>
  </si>
  <si>
    <t>kosze kwiatowe na słupach latarni</t>
  </si>
  <si>
    <t>wieże kwiatowe</t>
  </si>
  <si>
    <t>O.10</t>
  </si>
  <si>
    <t>O.11</t>
  </si>
  <si>
    <t>koszy kwiatowych na latarniach</t>
  </si>
  <si>
    <t>d</t>
  </si>
  <si>
    <t>wież kwiatowych</t>
  </si>
  <si>
    <t>kwietników z roślin sezonowych i cebulowych</t>
  </si>
  <si>
    <t>e</t>
  </si>
  <si>
    <t>O.12</t>
  </si>
  <si>
    <t>kruszywem mineralnym (z kosztem kruszywa)</t>
  </si>
  <si>
    <t>O.13</t>
  </si>
  <si>
    <t>O.14</t>
  </si>
  <si>
    <t>liściastych</t>
  </si>
  <si>
    <t>iglastych</t>
  </si>
  <si>
    <t>O.15</t>
  </si>
  <si>
    <t>O.16</t>
  </si>
  <si>
    <t>O.17</t>
  </si>
  <si>
    <t>O.18</t>
  </si>
  <si>
    <t>Przesadzanie krzewów oraz młodych drzew</t>
  </si>
  <si>
    <t>O.19</t>
  </si>
  <si>
    <t>O.20</t>
  </si>
  <si>
    <t>O.21</t>
  </si>
  <si>
    <t>O.22</t>
  </si>
  <si>
    <t>O.23</t>
  </si>
  <si>
    <t>Okrycie roślin na zimę</t>
  </si>
  <si>
    <t>O.24</t>
  </si>
  <si>
    <t>Zdjęcie okrycia zimowego</t>
  </si>
  <si>
    <t>z rabat</t>
  </si>
  <si>
    <t>z drzew lub krzewów</t>
  </si>
  <si>
    <t>O.25</t>
  </si>
  <si>
    <t>O.26</t>
  </si>
  <si>
    <t>dla średnic pni 11-20 cm</t>
  </si>
  <si>
    <t>dla średnic pni do 10 cm</t>
  </si>
  <si>
    <t>dla średnic pni 21-40 cm</t>
  </si>
  <si>
    <t>dla średnic pni 41-60 cm</t>
  </si>
  <si>
    <t>dla średnic pni 61-80 cm</t>
  </si>
  <si>
    <t>dla średnic pni 81-100 cm</t>
  </si>
  <si>
    <t>dla średnic pni 101-110 cm</t>
  </si>
  <si>
    <t>dla średnic pni 111-120 cm</t>
  </si>
  <si>
    <t>dla średnic pni 121-130 cm</t>
  </si>
  <si>
    <t>f</t>
  </si>
  <si>
    <t>g</t>
  </si>
  <si>
    <t>h</t>
  </si>
  <si>
    <t>i</t>
  </si>
  <si>
    <t>O.27</t>
  </si>
  <si>
    <t>O.28</t>
  </si>
  <si>
    <t>III.</t>
  </si>
  <si>
    <t>MAŁA ARCHITEKTURA</t>
  </si>
  <si>
    <t>A.1</t>
  </si>
  <si>
    <t>Malowanie ławek parkowych</t>
  </si>
  <si>
    <t>całych ławek (siedzisk, oparć i podstaw)</t>
  </si>
  <si>
    <t>siedzisk i oparć</t>
  </si>
  <si>
    <t>A.2</t>
  </si>
  <si>
    <t>A.3</t>
  </si>
  <si>
    <t>A.4</t>
  </si>
  <si>
    <t>A.5</t>
  </si>
  <si>
    <t>O.7</t>
  </si>
  <si>
    <t>obsadzenie roślinami cebulkowymi</t>
  </si>
  <si>
    <t>Wartość netto zł</t>
  </si>
  <si>
    <t>ryczałt miesięczny za 1 punkt</t>
  </si>
  <si>
    <t>GRUPA I   PRACE PORZĄDKOWE</t>
  </si>
  <si>
    <t>Grupa I - razem netto:</t>
  </si>
  <si>
    <t>Grupa I - razem podatek vat 8%</t>
  </si>
  <si>
    <t>Grupa I - razem brutto:</t>
  </si>
  <si>
    <t>GRUPA II   PRACE OGRODNICZE</t>
  </si>
  <si>
    <t>GRUPA III   MAŁA ARCHITEKTURA</t>
  </si>
  <si>
    <t>OGÓŁEM WARTOŚĆ NETTO</t>
  </si>
  <si>
    <t>Wartość ogółem podatku vat</t>
  </si>
  <si>
    <t>OGÓŁEM WARTOŚĆ BRUTTO</t>
  </si>
  <si>
    <t xml:space="preserve">drzew i krzewów iglastych </t>
  </si>
  <si>
    <t>Zakup materiałów</t>
  </si>
  <si>
    <t>Grupa II - razem netto:</t>
  </si>
  <si>
    <t>Grupa II - razem podatek vat 8%</t>
  </si>
  <si>
    <t>Grupa II - razem brutto:</t>
  </si>
  <si>
    <t>Grupa III - razem netto:</t>
  </si>
  <si>
    <t>Grupa III  - razem podatek vat 23%</t>
  </si>
  <si>
    <t>zrębkami drzewnymi (bez kosztu zrębek)</t>
  </si>
  <si>
    <t>korą ogrodniczą (z kosztem kory)</t>
  </si>
  <si>
    <t>Grupa i pozycja</t>
  </si>
  <si>
    <t>Wyszczególnienie robót</t>
  </si>
  <si>
    <t>Jednostka miary</t>
  </si>
  <si>
    <t>Przedmiar</t>
  </si>
  <si>
    <t>Krotność</t>
  </si>
  <si>
    <t>Grupa III  - razem brutto:</t>
  </si>
  <si>
    <t>ryczałt miesięczny za 1 ha</t>
  </si>
  <si>
    <t xml:space="preserve"> 1 mb listwy drewnianej</t>
  </si>
  <si>
    <t>P.2.</t>
  </si>
  <si>
    <t xml:space="preserve">Ściółkowanie powierzchni pod drzewami i krzewami </t>
  </si>
  <si>
    <t>1 szt.</t>
  </si>
  <si>
    <t xml:space="preserve">III kategorii utrzymania </t>
  </si>
  <si>
    <t>rabat obsadzonych bylinami - arboretum</t>
  </si>
  <si>
    <t>rabat - arboretum</t>
  </si>
  <si>
    <t>drzew lub krzewów - arboretum</t>
  </si>
  <si>
    <t>wysadzenie na wskazane stanowisko</t>
  </si>
  <si>
    <t>podlewanie z dowozem wody</t>
  </si>
  <si>
    <t>zabezpieczenie na zimę w donicy w ogrzewanym  pomieszczeniu</t>
  </si>
  <si>
    <t>Pielęgnacja agaw - dotyczy Rejonu 4 - Park Dzikowski</t>
  </si>
  <si>
    <t>ławki parkowe styliowane</t>
  </si>
  <si>
    <t>kosze na śmieci stylizowane</t>
  </si>
  <si>
    <t>P.6</t>
  </si>
  <si>
    <t>Opróżnianie koszy na śmieci</t>
  </si>
  <si>
    <t>ryczałt miesięczny za 1 szt.</t>
  </si>
  <si>
    <t>Utrzymanie czystości zbiorników wodnych w okresie V-X</t>
  </si>
  <si>
    <r>
      <rPr>
        <b/>
        <sz val="11"/>
        <rFont val="Czcionka tekstu podstawowego"/>
        <family val="2"/>
        <charset val="238"/>
      </rPr>
      <t>Stałe utrzymanie czystości na terenach zieleni</t>
    </r>
    <r>
      <rPr>
        <sz val="11"/>
        <rFont val="Czcionka tekstu podstawowego"/>
        <family val="2"/>
        <charset val="238"/>
      </rPr>
      <t xml:space="preserve"> z wywozem odpadów</t>
    </r>
  </si>
  <si>
    <t>Utrzymanie alejek, ciagów pieszych, placów i schodów w sezonie zimowym  (XI-III) - alejki żwirowe, granitowe, betonowe i asfaltowe</t>
  </si>
  <si>
    <r>
      <rPr>
        <b/>
        <sz val="11"/>
        <rFont val="Czcionka tekstu podstawowego"/>
        <family val="2"/>
        <charset val="238"/>
      </rPr>
      <t>Mycie ławek parkowych</t>
    </r>
    <r>
      <rPr>
        <sz val="11"/>
        <rFont val="Czcionka tekstu podstawowego"/>
        <family val="2"/>
        <charset val="238"/>
      </rPr>
      <t xml:space="preserve"> (siedzisk, oparć i podstaw)</t>
    </r>
  </si>
  <si>
    <r>
      <rPr>
        <b/>
        <sz val="11"/>
        <rFont val="Czcionka tekstu podstawowego"/>
        <family val="2"/>
        <charset val="238"/>
      </rPr>
      <t>Koszenie trawników parkowych</t>
    </r>
    <r>
      <rPr>
        <sz val="11"/>
        <rFont val="Czcionka tekstu podstawowego"/>
        <family val="2"/>
        <charset val="238"/>
      </rPr>
      <t xml:space="preserve"> z grabieniem i wywozem masy organicznej</t>
    </r>
  </si>
  <si>
    <r>
      <rPr>
        <b/>
        <sz val="11"/>
        <rFont val="Czcionka tekstu podstawowego"/>
        <family val="2"/>
        <charset val="238"/>
      </rPr>
      <t xml:space="preserve">Pielęgnacja terenów zadrzewionych o leśnym charakterze </t>
    </r>
    <r>
      <rPr>
        <sz val="11"/>
        <rFont val="Czcionka tekstu podstawowego"/>
        <family val="2"/>
        <charset val="238"/>
      </rPr>
      <t xml:space="preserve"> z wywozem masy organicznej</t>
    </r>
  </si>
  <si>
    <r>
      <rPr>
        <b/>
        <sz val="11"/>
        <rFont val="Czcionka tekstu podstawowego"/>
        <family val="2"/>
        <charset val="238"/>
      </rPr>
      <t>Renowacja istniejących trawników</t>
    </r>
    <r>
      <rPr>
        <sz val="11"/>
        <rFont val="Czcionka tekstu podstawowego"/>
        <family val="2"/>
        <charset val="238"/>
      </rPr>
      <t xml:space="preserve"> siewem z dodatkiem do podłoża ziemi żyznej</t>
    </r>
  </si>
  <si>
    <r>
      <rPr>
        <b/>
        <sz val="11"/>
        <rFont val="Czcionka tekstu podstawowego"/>
        <family val="2"/>
        <charset val="238"/>
      </rPr>
      <t>Nawożenie mineralne</t>
    </r>
    <r>
      <rPr>
        <sz val="11"/>
        <rFont val="Czcionka tekstu podstawowego"/>
        <family val="2"/>
        <charset val="238"/>
      </rPr>
      <t xml:space="preserve"> </t>
    </r>
  </si>
  <si>
    <r>
      <rPr>
        <b/>
        <sz val="11"/>
        <rFont val="Czcionka tekstu podstawowego"/>
        <family val="2"/>
        <charset val="238"/>
      </rPr>
      <t xml:space="preserve">Obsadzanie kwietników </t>
    </r>
    <r>
      <rPr>
        <sz val="11"/>
        <rFont val="Czcionka tekstu podstawowego"/>
        <family val="2"/>
        <charset val="238"/>
      </rPr>
      <t xml:space="preserve"> (bez kosztu roślin)</t>
    </r>
  </si>
  <si>
    <r>
      <rPr>
        <b/>
        <sz val="11"/>
        <rFont val="Czcionka tekstu podstawowego"/>
        <family val="2"/>
        <charset val="238"/>
      </rPr>
      <t>Przycięcie krzewów</t>
    </r>
    <r>
      <rPr>
        <sz val="11"/>
        <rFont val="Czcionka tekstu podstawowego"/>
        <family val="2"/>
        <charset val="238"/>
      </rPr>
      <t xml:space="preserve"> z wywozem masy organicznej</t>
    </r>
  </si>
  <si>
    <r>
      <rPr>
        <b/>
        <sz val="11"/>
        <rFont val="Czcionka tekstu podstawowego"/>
        <family val="2"/>
        <charset val="238"/>
      </rPr>
      <t>Cięcia formujące żywopłotów</t>
    </r>
    <r>
      <rPr>
        <sz val="11"/>
        <rFont val="Czcionka tekstu podstawowego"/>
        <family val="2"/>
        <charset val="238"/>
      </rPr>
      <t xml:space="preserve"> z wywozem masy organicznej (jednostką miary jest powierzchnia ciętej płaszczyzny) - arboretum</t>
    </r>
  </si>
  <si>
    <r>
      <rPr>
        <b/>
        <sz val="11"/>
        <rFont val="Czcionka tekstu podstawowego"/>
        <family val="2"/>
        <charset val="238"/>
      </rPr>
      <t xml:space="preserve">Karczowanie krzewów </t>
    </r>
    <r>
      <rPr>
        <sz val="11"/>
        <rFont val="Czcionka tekstu podstawowego"/>
        <family val="2"/>
        <charset val="238"/>
      </rPr>
      <t>z wywozem masy organicznej</t>
    </r>
  </si>
  <si>
    <r>
      <rPr>
        <b/>
        <sz val="11"/>
        <rFont val="Czcionka tekstu podstawowego"/>
        <family val="2"/>
        <charset val="238"/>
      </rPr>
      <t>Usuwanie odrostów przy drzewach i odrostów korzeniowych przy krzewach</t>
    </r>
    <r>
      <rPr>
        <sz val="11"/>
        <rFont val="Czcionka tekstu podstawowego"/>
        <family val="2"/>
        <charset val="238"/>
      </rPr>
      <t xml:space="preserve">  z wywozem masy organicznej</t>
    </r>
  </si>
  <si>
    <r>
      <rPr>
        <b/>
        <sz val="11"/>
        <rFont val="Czcionka tekstu podstawowego"/>
        <family val="2"/>
        <charset val="238"/>
      </rPr>
      <t>Cięcia formujące i pielęgnacyjne koron drzew</t>
    </r>
    <r>
      <rPr>
        <sz val="11"/>
        <rFont val="Czcionka tekstu podstawowego"/>
        <family val="2"/>
        <charset val="238"/>
      </rPr>
      <t xml:space="preserve">  z użyciem lin i drabin </t>
    </r>
    <r>
      <rPr>
        <b/>
        <sz val="11"/>
        <rFont val="Czcionka tekstu podstawowego"/>
        <family val="2"/>
        <charset val="238"/>
      </rPr>
      <t>metodą alpinistyczną</t>
    </r>
    <r>
      <rPr>
        <sz val="11"/>
        <rFont val="Czcionka tekstu podstawowego"/>
        <family val="2"/>
        <charset val="238"/>
      </rPr>
      <t xml:space="preserve"> - bez użycia podnośnika koszowego lub podnośnika z wywozem gałęzi</t>
    </r>
  </si>
  <si>
    <r>
      <rPr>
        <b/>
        <sz val="11"/>
        <rFont val="Czcionka tekstu podstawowego"/>
        <family val="2"/>
        <charset val="238"/>
      </rPr>
      <t xml:space="preserve">Wycinanie drzew </t>
    </r>
    <r>
      <rPr>
        <sz val="11"/>
        <rFont val="Czcionka tekstu podstawowego"/>
        <family val="2"/>
        <charset val="238"/>
      </rPr>
      <t xml:space="preserve"> z użyciem lin i drabin metodą alpinistyczną - bez użycia podnośnika koszowego z wywozem masy drewna na wyznaczony skład drewna</t>
    </r>
  </si>
  <si>
    <r>
      <rPr>
        <b/>
        <sz val="11"/>
        <rFont val="Czcionka tekstu podstawowego"/>
        <family val="2"/>
        <charset val="238"/>
      </rPr>
      <t>Karczowanie pniaków drzew</t>
    </r>
    <r>
      <rPr>
        <sz val="11"/>
        <rFont val="Czcionka tekstu podstawowego"/>
        <family val="2"/>
        <charset val="238"/>
      </rPr>
      <t xml:space="preserve"> na głębokość 40 cm, z zasypaniem dołu ziemią zyzną i wywozem karp, dla średnic pni mierzonych na wysokości ścięcia</t>
    </r>
  </si>
  <si>
    <r>
      <rPr>
        <b/>
        <sz val="11"/>
        <rFont val="Czcionka tekstu podstawowego"/>
        <family val="2"/>
        <charset val="238"/>
      </rPr>
      <t>Remont ławek parkowych</t>
    </r>
    <r>
      <rPr>
        <sz val="11"/>
        <rFont val="Czcionka tekstu podstawowego"/>
        <family val="2"/>
        <charset val="238"/>
      </rPr>
      <t xml:space="preserve"> (wymiana i uzupełnienie części drewnianych)</t>
    </r>
  </si>
  <si>
    <r>
      <rPr>
        <b/>
        <sz val="11"/>
        <rFont val="Czcionka tekstu podstawowego"/>
        <family val="2"/>
        <charset val="238"/>
      </rPr>
      <t>Montaż wyrwanej ławki parkowej</t>
    </r>
    <r>
      <rPr>
        <sz val="11"/>
        <rFont val="Czcionka tekstu podstawowego"/>
        <family val="2"/>
        <charset val="238"/>
      </rPr>
      <t xml:space="preserve"> </t>
    </r>
  </si>
  <si>
    <r>
      <t xml:space="preserve">Konserwacja oświetlenia parkowego </t>
    </r>
    <r>
      <rPr>
        <sz val="11"/>
        <rFont val="Czcionka tekstu podstawowego"/>
        <family val="2"/>
        <charset val="238"/>
      </rPr>
      <t xml:space="preserve">(z kosztem wymiany żarówek i wymiany opraw) </t>
    </r>
  </si>
  <si>
    <t xml:space="preserve">Zakup elementów małej architektury </t>
  </si>
  <si>
    <t>A.6</t>
  </si>
  <si>
    <t xml:space="preserve">Montaż elementów małej architektury </t>
  </si>
  <si>
    <t xml:space="preserve">Ilość jednostek </t>
  </si>
  <si>
    <t>Utrzymanie alejek, ciagów pieszych, placów i schodów w sezonie letnim (IV-X) - alejki ziemne, żwirowe, granitowe, betonowe i asfaltowe</t>
  </si>
  <si>
    <t>obsadzenie drugą zmianą roślin jednorocznych z wymianą gleby i dodatkiem hydroabsorbentu - gazon i arboretum</t>
  </si>
  <si>
    <t>obsadzenie pierwszą zmianą roślin jednorocznych z wymianą gleby i dodatkiem hydroabsorbentu - gazon</t>
  </si>
  <si>
    <t>1 kpl.</t>
  </si>
  <si>
    <t>O.29</t>
  </si>
  <si>
    <t>O.30</t>
  </si>
  <si>
    <t>dla średnic pni do 40 cm</t>
  </si>
  <si>
    <t>dla średnic pni powyżej 40 cm</t>
  </si>
  <si>
    <t>O.31</t>
  </si>
  <si>
    <t>A.7</t>
  </si>
  <si>
    <r>
      <rPr>
        <b/>
        <sz val="11"/>
        <rFont val="Czcionka tekstu podstawowego"/>
        <charset val="238"/>
      </rPr>
      <t>Oprysk trawnika herbicydami selektywnymi</t>
    </r>
    <r>
      <rPr>
        <sz val="11"/>
        <rFont val="Czcionka tekstu podstawowego"/>
        <family val="2"/>
        <charset val="238"/>
      </rPr>
      <t xml:space="preserve"> - trawnik gazonowy, arboretum</t>
    </r>
  </si>
  <si>
    <r>
      <t xml:space="preserve">Prace pielęgnacyjne przy kasztanowcach białych </t>
    </r>
    <r>
      <rPr>
        <sz val="11"/>
        <rFont val="Czcionka tekstu podstawowego"/>
        <charset val="238"/>
      </rPr>
      <t xml:space="preserve"> - rozmieszczenie opasek lepowych z dyspenserami feromonowymi, wygrabianie i utylizacja liści</t>
    </r>
  </si>
  <si>
    <r>
      <rPr>
        <b/>
        <sz val="11"/>
        <rFont val="Czcionka tekstu podstawowego"/>
        <family val="2"/>
        <charset val="238"/>
      </rPr>
      <t>Palikowanie drzewek</t>
    </r>
    <r>
      <rPr>
        <sz val="11"/>
        <rFont val="Czcionka tekstu podstawowego"/>
        <family val="2"/>
        <charset val="238"/>
      </rPr>
      <t xml:space="preserve"> (z kosztem 3 palików/drzewko i wiązań) jednostką miary jest 1 sztuka opalikowanego drzewka </t>
    </r>
  </si>
  <si>
    <t>O.32</t>
  </si>
  <si>
    <t>Wykoszenie dna zbiornika wodnego</t>
  </si>
  <si>
    <t>I  kategorii utrzymania - trawnik gazonowy, arboretum, trawnik rekreacyjny taras dolny, Aleja Lipowa</t>
  </si>
  <si>
    <r>
      <rPr>
        <b/>
        <sz val="11"/>
        <rFont val="Czcionka tekstu podstawowego"/>
        <family val="2"/>
        <charset val="238"/>
      </rPr>
      <t>Wiosenne grabienie trawników parkowych</t>
    </r>
    <r>
      <rPr>
        <sz val="11"/>
        <rFont val="Czcionka tekstu podstawowego"/>
        <family val="2"/>
        <charset val="238"/>
      </rPr>
      <t xml:space="preserve"> z wywozem masy organicznej - trawnik gazonowy, arboretum, taras dolny, runo parkowe, Aleja Lipowa</t>
    </r>
  </si>
  <si>
    <r>
      <rPr>
        <b/>
        <sz val="11"/>
        <rFont val="Czcionka tekstu podstawowego"/>
        <family val="2"/>
        <charset val="238"/>
      </rPr>
      <t>Jesienne wygrabianie liści z trawników</t>
    </r>
    <r>
      <rPr>
        <sz val="11"/>
        <rFont val="Czcionka tekstu podstawowego"/>
        <family val="2"/>
        <charset val="238"/>
      </rPr>
      <t xml:space="preserve"> z wywozem masy organicznej - trawnik gazonowy, arboretum, fosa, taras dolny, runo parkowe 2 m od alejek w obie strony, Aleja Lipowa (czynność ciagła w okresie X-XI, rozliczenie jednokrotne na koniec XI) </t>
    </r>
  </si>
  <si>
    <t>trawników - trawnik gazonowy, Ogrody Dzikowskie, trawnik rekreacyjny taras dolny, Aleja Lipowa</t>
  </si>
  <si>
    <t>wkłady do koszy stylizowanych - Aleja Lipowa</t>
  </si>
  <si>
    <t>O.33</t>
  </si>
  <si>
    <t>REJON 4: PARK DZIKOWSKI I ALEJA LIPOWA</t>
  </si>
  <si>
    <t>REJON 4  Park Dzikowski -   1 ROK REALIZACJI ZAMÓWIENIA - WARTOŚĆ</t>
  </si>
  <si>
    <t>O.34</t>
  </si>
  <si>
    <t>Koszenie terenów nieurządzonych</t>
  </si>
  <si>
    <t>A.8</t>
  </si>
  <si>
    <t>Montaż wyrwanego kosza na śmieci</t>
  </si>
  <si>
    <t>A.9</t>
  </si>
  <si>
    <t>Demontaż fundamentu betonowego</t>
  </si>
  <si>
    <t>A.10</t>
  </si>
  <si>
    <t>Naprawa nawierzchni z kostki granitowej wraz z uzupełnieniem kostki</t>
  </si>
  <si>
    <t>Wycinanie zadrzewień i zakrzewień przydrożnych</t>
  </si>
  <si>
    <t>pojemników betonowych, donic obsadzonych roślinami i konstrukcji kwietnikowych - dziedziniec Zamku</t>
  </si>
  <si>
    <t>1 t</t>
  </si>
  <si>
    <r>
      <t xml:space="preserve">Obsadzenie roslinami pojemników betonowych, donic i konstrukcji kwietnikowych   </t>
    </r>
    <r>
      <rPr>
        <sz val="11"/>
        <rFont val="Czcionka tekstu podstawowego"/>
        <charset val="238"/>
      </rPr>
      <t>(bez kosztu roślin - dziedziniec Zamku)</t>
    </r>
  </si>
  <si>
    <r>
      <t>Uzupełnienie ubytków w nawierzchni  żwirowo-ziemnej</t>
    </r>
    <r>
      <rPr>
        <sz val="11"/>
        <rFont val="Czcionka tekstu podstawowego"/>
        <charset val="238"/>
      </rPr>
      <t xml:space="preserve"> (wraz z kosztem kruszywa i zagęszczeniem)</t>
    </r>
  </si>
  <si>
    <t>(ilość jednostek robót odnosi się do jednego roku realizacji usługi)</t>
  </si>
  <si>
    <t>OGÓŁEM WARTOŚĆ BRUTTO*</t>
  </si>
  <si>
    <t>* tę wartość należy wpisać do formularza ofertowego</t>
  </si>
  <si>
    <t xml:space="preserve">Przedmiot zamówienia:
Całoroczne utrzymanie terenów zieleni miejskiej w Tarnobrzegu w latach 2022-2025                                                                                                    </t>
  </si>
  <si>
    <t>O.8</t>
  </si>
  <si>
    <t>agrotkaniną (z kosztem agrotkaniny)</t>
  </si>
  <si>
    <t>krzewów liściastych</t>
  </si>
  <si>
    <t>drzew liściastych o obwodzie pnia na wys. 1m  do 6 cm</t>
  </si>
  <si>
    <t>drzew liściastych o obwodzie pnia na wys. 1m  6-10 cm</t>
  </si>
  <si>
    <t>drzew liściastych o obwodzie pnia na wys. 1m 11-14 cm</t>
  </si>
  <si>
    <t>drzew  liściastych  o obwodzie pnia na wys. 1m  6-10 cm</t>
  </si>
  <si>
    <t>drzew i liściastych  o obwodzie pnia na wys. 1m 11-14 cm</t>
  </si>
  <si>
    <t>roślin jednorocznych rabatowych</t>
  </si>
  <si>
    <t xml:space="preserve">roślin jednorocznych do dekoracji kwiatowych i pojemników </t>
  </si>
  <si>
    <t>roślin cebulkowych</t>
  </si>
  <si>
    <t>traw i bylin</t>
  </si>
  <si>
    <r>
      <rPr>
        <b/>
        <sz val="11"/>
        <rFont val="Czcionka tekstu podstawowego"/>
        <family val="2"/>
        <charset val="238"/>
      </rPr>
      <t>Sadzenie roślin</t>
    </r>
    <r>
      <rPr>
        <sz val="11"/>
        <rFont val="Czcionka tekstu podstawowego"/>
        <family val="2"/>
        <charset val="238"/>
      </rPr>
      <t xml:space="preserve"> z uzupełnieniem dołków ziemią żyzną do połowy głębokości (bez kosztu roślin)</t>
    </r>
  </si>
  <si>
    <t>O.35</t>
  </si>
  <si>
    <t>O.36</t>
  </si>
  <si>
    <t>O.37</t>
  </si>
  <si>
    <t>REJON 4  Park Dzikowski -  3 LATA REALIZACJI ZAMÓWIENIA - WARTOŚĆ</t>
  </si>
  <si>
    <t>Pielęgnacja młodych drzew</t>
  </si>
  <si>
    <t>O.38</t>
  </si>
  <si>
    <t>II  kategorii utrzymania (alejka spacerowa Park Dzikowski-Dzików)</t>
  </si>
  <si>
    <r>
      <rPr>
        <b/>
        <sz val="11"/>
        <rFont val="Arial"/>
        <family val="2"/>
        <charset val="238"/>
      </rPr>
      <t>Przygotowanie dekoracji kwiatowych</t>
    </r>
    <r>
      <rPr>
        <sz val="11"/>
        <rFont val="Arial"/>
        <family val="2"/>
        <charset val="238"/>
      </rPr>
      <t xml:space="preserve"> (bez kosztu koszy i wież oraz roślin)</t>
    </r>
  </si>
  <si>
    <t>młodych drzew</t>
  </si>
  <si>
    <t xml:space="preserve">skupin krzewów oraz pojedynczych krzewów </t>
  </si>
  <si>
    <r>
      <t>Koszenie trawników łąkowych, w tym częściowo zadrzewionych i łąk kwietnych</t>
    </r>
    <r>
      <rPr>
        <sz val="11"/>
        <rFont val="Arial"/>
        <family val="2"/>
        <charset val="238"/>
      </rPr>
      <t xml:space="preserve"> z grabieniem i wywozem masy organicznej</t>
    </r>
  </si>
  <si>
    <r>
      <rPr>
        <b/>
        <sz val="11"/>
        <rFont val="Arial"/>
        <family val="2"/>
        <charset val="238"/>
      </rPr>
      <t>Zakładanie trawników</t>
    </r>
    <r>
      <rPr>
        <sz val="11"/>
        <rFont val="Arial"/>
        <family val="2"/>
        <charset val="238"/>
      </rPr>
      <t xml:space="preserve"> siewem z dodatkiem do podłoża ziemi żyznej</t>
    </r>
  </si>
  <si>
    <r>
      <t xml:space="preserve">Zakładanie łąk kwietnych </t>
    </r>
    <r>
      <rPr>
        <sz val="11"/>
        <rFont val="Arial"/>
        <family val="2"/>
        <charset val="238"/>
      </rPr>
      <t>siewem z dodatkiem do podłoża ziemi żyznej</t>
    </r>
  </si>
  <si>
    <r>
      <t xml:space="preserve">Usuwanie darni </t>
    </r>
    <r>
      <rPr>
        <sz val="11"/>
        <rFont val="Arial"/>
        <family val="2"/>
        <charset val="238"/>
      </rPr>
      <t>w celu wykonania nasadzeń</t>
    </r>
  </si>
  <si>
    <r>
      <rPr>
        <b/>
        <sz val="11"/>
        <rFont val="Czcionka tekstu podstawowego"/>
        <family val="2"/>
        <charset val="238"/>
      </rPr>
      <t xml:space="preserve">Nasadzenia uzupełniające roślin sezonowych w istniejących kwietnikach </t>
    </r>
    <r>
      <rPr>
        <sz val="11"/>
        <rFont val="Czcionka tekstu podstawowego"/>
        <family val="2"/>
        <charset val="238"/>
      </rPr>
      <t>(bez kosztu roślin)</t>
    </r>
  </si>
  <si>
    <r>
      <t>ryczałt miesięczny za 1 m</t>
    </r>
    <r>
      <rPr>
        <b/>
        <vertAlign val="superscript"/>
        <sz val="9"/>
        <rFont val="Czcionka tekstu podstawowego"/>
        <family val="2"/>
        <charset val="238"/>
      </rPr>
      <t>2</t>
    </r>
  </si>
  <si>
    <r>
      <t>1 m</t>
    </r>
    <r>
      <rPr>
        <b/>
        <vertAlign val="superscript"/>
        <sz val="9"/>
        <rFont val="Arial"/>
        <family val="2"/>
        <charset val="238"/>
      </rPr>
      <t>2</t>
    </r>
  </si>
  <si>
    <r>
      <t>1 m</t>
    </r>
    <r>
      <rPr>
        <b/>
        <vertAlign val="superscript"/>
        <sz val="9"/>
        <rFont val="Czcionka tekstu podstawowego"/>
        <family val="2"/>
        <charset val="238"/>
      </rPr>
      <t>2</t>
    </r>
  </si>
  <si>
    <r>
      <t>1 m</t>
    </r>
    <r>
      <rPr>
        <b/>
        <vertAlign val="superscript"/>
        <sz val="9"/>
        <rFont val="Czcionka tekstu podstawowego"/>
        <family val="2"/>
        <charset val="238"/>
      </rPr>
      <t>3</t>
    </r>
  </si>
  <si>
    <t>Pielęgnacja kwietników, koszy, pojemników i donic z roślinami w okresie V do IX</t>
  </si>
  <si>
    <t>ryczałt miesięczny (5 rat)</t>
  </si>
  <si>
    <r>
      <rPr>
        <b/>
        <sz val="11"/>
        <rFont val="Arial"/>
        <family val="2"/>
        <charset val="238"/>
      </rPr>
      <t>Pielęgnacja skupin krzewów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oraz pojedynczych krzewów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w okresie V - IX</t>
    </r>
    <r>
      <rPr>
        <sz val="11"/>
        <rFont val="Arial"/>
        <family val="2"/>
        <charset val="238"/>
      </rPr>
      <t xml:space="preserve"> (jednostką miary jest powierzchnia terenu objętego pielęgnacją)</t>
    </r>
  </si>
  <si>
    <r>
      <t>ryczałt miesięczny za 1 m</t>
    </r>
    <r>
      <rPr>
        <b/>
        <vertAlign val="superscript"/>
        <sz val="9"/>
        <rFont val="Czcionka tekstu podstawowego"/>
        <family val="2"/>
        <charset val="238"/>
      </rPr>
      <t>2</t>
    </r>
    <r>
      <rPr>
        <b/>
        <sz val="9"/>
        <rFont val="Czcionka tekstu podstawowego"/>
        <family val="2"/>
        <charset val="238"/>
      </rPr>
      <t xml:space="preserve">        (5 rat)</t>
    </r>
  </si>
  <si>
    <r>
      <rPr>
        <b/>
        <sz val="11"/>
        <rFont val="Czcionka tekstu podstawowego"/>
        <family val="2"/>
        <charset val="238"/>
      </rPr>
      <t>Pielęgnacja żywopłotów</t>
    </r>
    <r>
      <rPr>
        <sz val="11"/>
        <rFont val="Czcionka tekstu podstawowego"/>
        <family val="2"/>
        <charset val="238"/>
      </rPr>
      <t xml:space="preserve"> </t>
    </r>
    <r>
      <rPr>
        <b/>
        <sz val="11"/>
        <rFont val="Czcionka tekstu podstawowego"/>
        <family val="2"/>
        <charset val="238"/>
      </rPr>
      <t>w okresie V do IX</t>
    </r>
    <r>
      <rPr>
        <sz val="11"/>
        <rFont val="Czcionka tekstu podstawowego"/>
        <family val="2"/>
        <charset val="238"/>
      </rPr>
      <t xml:space="preserve"> (jednostką miary jest powierzchnia rzutu) - arboretum</t>
    </r>
  </si>
  <si>
    <t xml:space="preserve"> PRZEDMIAR ROBÓT - Formularz cenowy </t>
  </si>
  <si>
    <t xml:space="preserve">Cena jednostkowa netto zł/jednostkę </t>
  </si>
  <si>
    <t>………………………………………………
 Podpis  sporządzajacego wycenę</t>
  </si>
  <si>
    <t>Załącznik nr 9.4 do SWZ</t>
  </si>
  <si>
    <t>Znak sprawy: BZP-I.271.32.2022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</si>
</sst>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7"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sz val="10"/>
      <name val="Czcionka tekstu podstawowego"/>
      <family val="2"/>
      <charset val="238"/>
    </font>
    <font>
      <b/>
      <sz val="14"/>
      <name val="Arial"/>
      <family val="2"/>
      <charset val="238"/>
    </font>
    <font>
      <sz val="8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Czcionka tekstu podstawowego"/>
      <family val="2"/>
      <charset val="238"/>
    </font>
    <font>
      <b/>
      <vertAlign val="superscript"/>
      <sz val="9"/>
      <name val="Czcionka tekstu podstawowego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1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2" borderId="1" xfId="0" applyFont="1" applyFill="1" applyBorder="1" applyAlignment="1">
      <alignment horizontal="center"/>
    </xf>
    <xf numFmtId="4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/>
    <xf numFmtId="0" fontId="2" fillId="0" borderId="0" xfId="0" applyFont="1"/>
    <xf numFmtId="0" fontId="12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" fontId="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0" fontId="4" fillId="2" borderId="5" xfId="0" applyFont="1" applyFill="1" applyBorder="1"/>
    <xf numFmtId="0" fontId="4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4" fontId="2" fillId="2" borderId="12" xfId="0" applyNumberFormat="1" applyFont="1" applyFill="1" applyBorder="1"/>
    <xf numFmtId="0" fontId="2" fillId="2" borderId="18" xfId="0" applyFont="1" applyFill="1" applyBorder="1" applyAlignment="1">
      <alignment horizontal="left"/>
    </xf>
    <xf numFmtId="4" fontId="2" fillId="2" borderId="13" xfId="0" applyNumberFormat="1" applyFont="1" applyFill="1" applyBorder="1"/>
    <xf numFmtId="0" fontId="2" fillId="2" borderId="15" xfId="0" applyFont="1" applyFill="1" applyBorder="1" applyAlignment="1">
      <alignment horizontal="left"/>
    </xf>
    <xf numFmtId="4" fontId="6" fillId="2" borderId="19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left"/>
    </xf>
    <xf numFmtId="4" fontId="6" fillId="2" borderId="2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6E6A2"/>
      <color rgb="FFFFE285"/>
      <color rgb="FFA3E7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3"/>
  <sheetViews>
    <sheetView tabSelected="1" topLeftCell="A19" zoomScale="70" zoomScaleNormal="70" zoomScaleSheetLayoutView="90" workbookViewId="0">
      <selection activeCell="L10" sqref="L10:L13"/>
    </sheetView>
  </sheetViews>
  <sheetFormatPr defaultColWidth="11" defaultRowHeight="15"/>
  <cols>
    <col min="1" max="1" width="8.5" style="5" customWidth="1"/>
    <col min="2" max="2" width="43" style="5" customWidth="1"/>
    <col min="3" max="3" width="9.625" style="15" customWidth="1"/>
    <col min="4" max="4" width="10" style="5" customWidth="1"/>
    <col min="5" max="5" width="8.625" style="5" customWidth="1"/>
    <col min="6" max="6" width="10.375" style="18" customWidth="1"/>
    <col min="7" max="7" width="11.375" style="18" customWidth="1"/>
    <col min="8" max="8" width="12.75" style="5" customWidth="1"/>
    <col min="9" max="9" width="11" style="5"/>
    <col min="10" max="10" width="23.125" style="5" customWidth="1"/>
    <col min="11" max="11" width="19.625" style="5" customWidth="1"/>
    <col min="12" max="13" width="11" style="5"/>
    <col min="14" max="14" width="20.5" style="5" customWidth="1"/>
    <col min="15" max="15" width="13.875" style="5" customWidth="1"/>
    <col min="16" max="16" width="14.25" style="5" customWidth="1"/>
    <col min="17" max="16384" width="11" style="5"/>
  </cols>
  <sheetData>
    <row r="1" spans="1:15" ht="26.25" customHeight="1">
      <c r="A1" s="92" t="s">
        <v>228</v>
      </c>
      <c r="B1" s="92"/>
      <c r="C1" s="12"/>
      <c r="D1" s="6"/>
      <c r="E1" s="6"/>
      <c r="F1" s="93" t="s">
        <v>227</v>
      </c>
      <c r="G1" s="93"/>
      <c r="H1" s="93"/>
    </row>
    <row r="2" spans="1:15" ht="8.25" customHeight="1">
      <c r="A2" s="6"/>
      <c r="B2" s="6"/>
      <c r="C2" s="12"/>
      <c r="D2" s="6"/>
      <c r="E2" s="6"/>
      <c r="F2" s="16"/>
      <c r="G2" s="16"/>
      <c r="H2" s="7"/>
    </row>
    <row r="3" spans="1:15" ht="42" customHeight="1">
      <c r="A3" s="88" t="s">
        <v>186</v>
      </c>
      <c r="B3" s="88"/>
      <c r="C3" s="88"/>
      <c r="D3" s="88"/>
      <c r="E3" s="88"/>
      <c r="F3" s="88"/>
      <c r="G3" s="88"/>
      <c r="H3" s="88"/>
    </row>
    <row r="4" spans="1:15" ht="9.75" customHeight="1">
      <c r="A4" s="8"/>
      <c r="B4" s="8"/>
      <c r="C4" s="13"/>
      <c r="D4" s="6"/>
      <c r="E4" s="6"/>
      <c r="F4" s="17"/>
      <c r="G4" s="9"/>
      <c r="H4" s="6"/>
    </row>
    <row r="5" spans="1:15" ht="22.5" customHeight="1">
      <c r="A5" s="89" t="s">
        <v>224</v>
      </c>
      <c r="B5" s="89"/>
      <c r="C5" s="89"/>
      <c r="D5" s="89"/>
      <c r="E5" s="89"/>
      <c r="F5" s="89"/>
      <c r="G5" s="89"/>
      <c r="H5" s="89"/>
    </row>
    <row r="6" spans="1:15" ht="14.25">
      <c r="A6" s="90" t="s">
        <v>183</v>
      </c>
      <c r="B6" s="90"/>
      <c r="C6" s="90"/>
      <c r="D6" s="90"/>
      <c r="E6" s="90"/>
      <c r="F6" s="90"/>
      <c r="G6" s="90"/>
      <c r="H6" s="90"/>
    </row>
    <row r="7" spans="1:15" ht="5.25" customHeight="1">
      <c r="A7" s="10"/>
      <c r="B7" s="11"/>
      <c r="C7" s="14"/>
      <c r="D7" s="11"/>
      <c r="E7" s="11"/>
      <c r="F7" s="10"/>
      <c r="G7" s="10"/>
      <c r="H7" s="6"/>
    </row>
    <row r="8" spans="1:15" ht="21.75" customHeight="1">
      <c r="A8" s="91" t="s">
        <v>168</v>
      </c>
      <c r="B8" s="91"/>
      <c r="C8" s="91"/>
      <c r="D8" s="91"/>
      <c r="E8" s="91"/>
      <c r="F8" s="91"/>
      <c r="G8" s="91"/>
      <c r="H8" s="91"/>
    </row>
    <row r="9" spans="1:15" ht="9" customHeight="1"/>
    <row r="10" spans="1:15" ht="48">
      <c r="A10" s="22" t="s">
        <v>100</v>
      </c>
      <c r="B10" s="22" t="s">
        <v>101</v>
      </c>
      <c r="C10" s="22" t="s">
        <v>102</v>
      </c>
      <c r="D10" s="22" t="s">
        <v>103</v>
      </c>
      <c r="E10" s="22" t="s">
        <v>104</v>
      </c>
      <c r="F10" s="23" t="s">
        <v>146</v>
      </c>
      <c r="G10" s="24" t="s">
        <v>225</v>
      </c>
      <c r="H10" s="22" t="s">
        <v>80</v>
      </c>
      <c r="J10" s="120"/>
      <c r="K10" s="120"/>
      <c r="L10" s="120"/>
      <c r="M10" s="120"/>
      <c r="N10" s="120"/>
      <c r="O10" s="120"/>
    </row>
    <row r="11" spans="1:15" ht="14.25">
      <c r="A11" s="25">
        <v>1</v>
      </c>
      <c r="B11" s="25">
        <v>2</v>
      </c>
      <c r="C11" s="26">
        <v>3</v>
      </c>
      <c r="D11" s="25">
        <v>4</v>
      </c>
      <c r="E11" s="25">
        <v>5</v>
      </c>
      <c r="F11" s="27">
        <v>6</v>
      </c>
      <c r="G11" s="27">
        <v>9</v>
      </c>
      <c r="H11" s="25">
        <v>10</v>
      </c>
      <c r="J11" s="120"/>
      <c r="K11" s="120"/>
      <c r="L11" s="120"/>
      <c r="M11" s="120"/>
      <c r="N11" s="120"/>
      <c r="O11" s="120"/>
    </row>
    <row r="12" spans="1:15">
      <c r="A12" s="28" t="s">
        <v>0</v>
      </c>
      <c r="B12" s="29" t="s">
        <v>1</v>
      </c>
      <c r="C12" s="26" t="s">
        <v>15</v>
      </c>
      <c r="D12" s="30" t="s">
        <v>15</v>
      </c>
      <c r="E12" s="31" t="s">
        <v>15</v>
      </c>
      <c r="F12" s="1" t="s">
        <v>15</v>
      </c>
      <c r="G12" s="32" t="s">
        <v>15</v>
      </c>
      <c r="H12" s="30" t="s">
        <v>15</v>
      </c>
      <c r="J12" s="120"/>
      <c r="K12" s="120"/>
      <c r="L12" s="120"/>
      <c r="M12" s="120"/>
      <c r="N12" s="120"/>
      <c r="O12" s="120"/>
    </row>
    <row r="13" spans="1:15" ht="36">
      <c r="A13" s="28" t="s">
        <v>2</v>
      </c>
      <c r="B13" s="33" t="s">
        <v>125</v>
      </c>
      <c r="C13" s="23" t="s">
        <v>106</v>
      </c>
      <c r="D13" s="20">
        <v>16.41</v>
      </c>
      <c r="E13" s="20">
        <v>12</v>
      </c>
      <c r="F13" s="34">
        <f>D13*E13</f>
        <v>196.92000000000002</v>
      </c>
      <c r="G13" s="21">
        <v>0</v>
      </c>
      <c r="H13" s="35">
        <f t="shared" ref="H13:H18" si="0">ROUND((F13*G13),2)</f>
        <v>0</v>
      </c>
      <c r="J13" s="120"/>
      <c r="K13" s="120"/>
      <c r="L13" s="120"/>
      <c r="M13" s="120"/>
      <c r="N13" s="120"/>
      <c r="O13" s="120"/>
    </row>
    <row r="14" spans="1:15" ht="36">
      <c r="A14" s="28" t="s">
        <v>108</v>
      </c>
      <c r="B14" s="36" t="s">
        <v>124</v>
      </c>
      <c r="C14" s="23" t="s">
        <v>106</v>
      </c>
      <c r="D14" s="37">
        <v>6.2E-2</v>
      </c>
      <c r="E14" s="37">
        <v>6</v>
      </c>
      <c r="F14" s="34">
        <f>D14*E14</f>
        <v>0.372</v>
      </c>
      <c r="G14" s="21">
        <v>0</v>
      </c>
      <c r="H14" s="35">
        <f t="shared" si="0"/>
        <v>0</v>
      </c>
    </row>
    <row r="15" spans="1:15" ht="60">
      <c r="A15" s="28" t="s">
        <v>7</v>
      </c>
      <c r="B15" s="38" t="s">
        <v>147</v>
      </c>
      <c r="C15" s="23" t="s">
        <v>215</v>
      </c>
      <c r="D15" s="20">
        <v>11335</v>
      </c>
      <c r="E15" s="20">
        <v>7</v>
      </c>
      <c r="F15" s="21">
        <f>D15*E15</f>
        <v>79345</v>
      </c>
      <c r="G15" s="21">
        <v>0</v>
      </c>
      <c r="H15" s="35">
        <f t="shared" si="0"/>
        <v>0</v>
      </c>
    </row>
    <row r="16" spans="1:15" ht="45">
      <c r="A16" s="28" t="s">
        <v>8</v>
      </c>
      <c r="B16" s="38" t="s">
        <v>126</v>
      </c>
      <c r="C16" s="23" t="s">
        <v>215</v>
      </c>
      <c r="D16" s="20">
        <v>4656</v>
      </c>
      <c r="E16" s="20">
        <v>5</v>
      </c>
      <c r="F16" s="21">
        <f>D16*E16</f>
        <v>23280</v>
      </c>
      <c r="G16" s="21">
        <v>0</v>
      </c>
      <c r="H16" s="35">
        <f t="shared" si="0"/>
        <v>0</v>
      </c>
    </row>
    <row r="17" spans="1:9" ht="29.25">
      <c r="A17" s="28" t="s">
        <v>12</v>
      </c>
      <c r="B17" s="33" t="s">
        <v>127</v>
      </c>
      <c r="C17" s="23" t="s">
        <v>110</v>
      </c>
      <c r="D17" s="20">
        <v>54</v>
      </c>
      <c r="E17" s="20">
        <v>1</v>
      </c>
      <c r="F17" s="21">
        <f t="shared" ref="F17:F84" si="1">D17*E17</f>
        <v>54</v>
      </c>
      <c r="G17" s="21">
        <v>0</v>
      </c>
      <c r="H17" s="35">
        <f t="shared" si="0"/>
        <v>0</v>
      </c>
    </row>
    <row r="18" spans="1:9" ht="36">
      <c r="A18" s="28" t="s">
        <v>121</v>
      </c>
      <c r="B18" s="38" t="s">
        <v>122</v>
      </c>
      <c r="C18" s="39" t="s">
        <v>123</v>
      </c>
      <c r="D18" s="20">
        <v>37</v>
      </c>
      <c r="E18" s="20">
        <v>12</v>
      </c>
      <c r="F18" s="21">
        <f>E18*D18</f>
        <v>444</v>
      </c>
      <c r="G18" s="21">
        <v>0</v>
      </c>
      <c r="H18" s="35">
        <f t="shared" si="0"/>
        <v>0</v>
      </c>
    </row>
    <row r="19" spans="1:9">
      <c r="A19" s="94" t="s">
        <v>82</v>
      </c>
      <c r="B19" s="95"/>
      <c r="C19" s="100" t="s">
        <v>83</v>
      </c>
      <c r="D19" s="101"/>
      <c r="E19" s="101"/>
      <c r="F19" s="101"/>
      <c r="G19" s="41"/>
      <c r="H19" s="42">
        <f>SUM(H13:H18)</f>
        <v>0</v>
      </c>
      <c r="I19" s="2"/>
    </row>
    <row r="20" spans="1:9">
      <c r="A20" s="96"/>
      <c r="B20" s="97"/>
      <c r="C20" s="100" t="s">
        <v>84</v>
      </c>
      <c r="D20" s="101"/>
      <c r="E20" s="101"/>
      <c r="F20" s="101"/>
      <c r="G20" s="41"/>
      <c r="H20" s="42">
        <f>ROUND((H19*0.08),2)</f>
        <v>0</v>
      </c>
    </row>
    <row r="21" spans="1:9">
      <c r="A21" s="98"/>
      <c r="B21" s="99"/>
      <c r="C21" s="100" t="s">
        <v>85</v>
      </c>
      <c r="D21" s="101"/>
      <c r="E21" s="101"/>
      <c r="F21" s="101"/>
      <c r="G21" s="41"/>
      <c r="H21" s="42">
        <f>H19+H20</f>
        <v>0</v>
      </c>
      <c r="I21" s="2"/>
    </row>
    <row r="22" spans="1:9">
      <c r="A22" s="28" t="s">
        <v>10</v>
      </c>
      <c r="B22" s="29" t="s">
        <v>11</v>
      </c>
      <c r="C22" s="43" t="s">
        <v>15</v>
      </c>
      <c r="D22" s="44">
        <v>0</v>
      </c>
      <c r="E22" s="44">
        <v>0</v>
      </c>
      <c r="F22" s="45">
        <v>0</v>
      </c>
      <c r="G22" s="45">
        <v>0</v>
      </c>
      <c r="H22" s="20">
        <f t="shared" ref="H22:H53" si="2">ROUND((F22*G22),2)</f>
        <v>0</v>
      </c>
    </row>
    <row r="23" spans="1:9" ht="29.25">
      <c r="A23" s="28" t="s">
        <v>13</v>
      </c>
      <c r="B23" s="46" t="s">
        <v>128</v>
      </c>
      <c r="C23" s="43" t="s">
        <v>15</v>
      </c>
      <c r="D23" s="44">
        <v>0</v>
      </c>
      <c r="E23" s="44">
        <v>0</v>
      </c>
      <c r="F23" s="45">
        <v>0</v>
      </c>
      <c r="G23" s="45">
        <v>0</v>
      </c>
      <c r="H23" s="20">
        <f t="shared" si="2"/>
        <v>0</v>
      </c>
    </row>
    <row r="24" spans="1:9" ht="42.75">
      <c r="A24" s="28" t="s">
        <v>3</v>
      </c>
      <c r="B24" s="46" t="s">
        <v>162</v>
      </c>
      <c r="C24" s="43" t="s">
        <v>6</v>
      </c>
      <c r="D24" s="20">
        <v>2.77</v>
      </c>
      <c r="E24" s="20">
        <v>10</v>
      </c>
      <c r="F24" s="21">
        <f t="shared" si="1"/>
        <v>27.7</v>
      </c>
      <c r="G24" s="45">
        <v>0</v>
      </c>
      <c r="H24" s="20">
        <f t="shared" si="2"/>
        <v>0</v>
      </c>
      <c r="I24" s="4"/>
    </row>
    <row r="25" spans="1:9" ht="30.75" customHeight="1">
      <c r="A25" s="28" t="s">
        <v>4</v>
      </c>
      <c r="B25" s="47" t="s">
        <v>206</v>
      </c>
      <c r="C25" s="43" t="s">
        <v>6</v>
      </c>
      <c r="D25" s="20">
        <v>0.21</v>
      </c>
      <c r="E25" s="20">
        <v>7</v>
      </c>
      <c r="F25" s="21">
        <f t="shared" si="1"/>
        <v>1.47</v>
      </c>
      <c r="G25" s="45">
        <v>0</v>
      </c>
      <c r="H25" s="20">
        <f t="shared" si="2"/>
        <v>0</v>
      </c>
    </row>
    <row r="26" spans="1:9">
      <c r="A26" s="28" t="s">
        <v>5</v>
      </c>
      <c r="B26" s="46" t="s">
        <v>111</v>
      </c>
      <c r="C26" s="43" t="s">
        <v>6</v>
      </c>
      <c r="D26" s="20">
        <v>0</v>
      </c>
      <c r="E26" s="20">
        <v>0</v>
      </c>
      <c r="F26" s="21">
        <f t="shared" si="1"/>
        <v>0</v>
      </c>
      <c r="G26" s="45">
        <v>0</v>
      </c>
      <c r="H26" s="20">
        <f t="shared" si="2"/>
        <v>0</v>
      </c>
    </row>
    <row r="27" spans="1:9" ht="44.25">
      <c r="A27" s="28" t="s">
        <v>14</v>
      </c>
      <c r="B27" s="48" t="s">
        <v>210</v>
      </c>
      <c r="C27" s="43" t="s">
        <v>6</v>
      </c>
      <c r="D27" s="20">
        <f>7.33-1-0.22+0.51+0.36+0.28+4.34+0.96</f>
        <v>12.560000000000002</v>
      </c>
      <c r="E27" s="20">
        <v>2</v>
      </c>
      <c r="F27" s="21">
        <f t="shared" si="1"/>
        <v>25.120000000000005</v>
      </c>
      <c r="G27" s="45">
        <v>0</v>
      </c>
      <c r="H27" s="20">
        <f t="shared" si="2"/>
        <v>0</v>
      </c>
    </row>
    <row r="28" spans="1:9" ht="36">
      <c r="A28" s="28" t="s">
        <v>16</v>
      </c>
      <c r="B28" s="33" t="s">
        <v>129</v>
      </c>
      <c r="C28" s="23" t="s">
        <v>106</v>
      </c>
      <c r="D28" s="20">
        <v>1</v>
      </c>
      <c r="E28" s="20">
        <v>2</v>
      </c>
      <c r="F28" s="21">
        <f t="shared" si="1"/>
        <v>2</v>
      </c>
      <c r="G28" s="45">
        <v>0</v>
      </c>
      <c r="H28" s="20">
        <f t="shared" si="2"/>
        <v>0</v>
      </c>
    </row>
    <row r="29" spans="1:9" ht="57.75">
      <c r="A29" s="28" t="s">
        <v>17</v>
      </c>
      <c r="B29" s="46" t="s">
        <v>163</v>
      </c>
      <c r="C29" s="43" t="s">
        <v>6</v>
      </c>
      <c r="D29" s="20">
        <v>15.54</v>
      </c>
      <c r="E29" s="20">
        <v>1</v>
      </c>
      <c r="F29" s="21">
        <f t="shared" si="1"/>
        <v>15.54</v>
      </c>
      <c r="G29" s="45">
        <v>0</v>
      </c>
      <c r="H29" s="20">
        <f t="shared" si="2"/>
        <v>0</v>
      </c>
      <c r="I29" s="2"/>
    </row>
    <row r="30" spans="1:9" ht="86.25">
      <c r="A30" s="28" t="s">
        <v>18</v>
      </c>
      <c r="B30" s="33" t="s">
        <v>164</v>
      </c>
      <c r="C30" s="43" t="s">
        <v>6</v>
      </c>
      <c r="D30" s="20">
        <v>3.73</v>
      </c>
      <c r="E30" s="20">
        <v>1</v>
      </c>
      <c r="F30" s="21">
        <f t="shared" si="1"/>
        <v>3.73</v>
      </c>
      <c r="G30" s="45">
        <v>0</v>
      </c>
      <c r="H30" s="20">
        <f t="shared" si="2"/>
        <v>0</v>
      </c>
      <c r="I30" s="2"/>
    </row>
    <row r="31" spans="1:9" ht="29.25">
      <c r="A31" s="49" t="s">
        <v>19</v>
      </c>
      <c r="B31" s="50" t="s">
        <v>211</v>
      </c>
      <c r="C31" s="51" t="s">
        <v>216</v>
      </c>
      <c r="D31" s="20">
        <v>150</v>
      </c>
      <c r="E31" s="20">
        <v>1</v>
      </c>
      <c r="F31" s="21">
        <f>D31*E31</f>
        <v>150</v>
      </c>
      <c r="G31" s="45">
        <v>0</v>
      </c>
      <c r="H31" s="20">
        <f t="shared" si="2"/>
        <v>0</v>
      </c>
      <c r="I31" s="2"/>
    </row>
    <row r="32" spans="1:9" ht="29.25">
      <c r="A32" s="49" t="s">
        <v>78</v>
      </c>
      <c r="B32" s="52" t="s">
        <v>212</v>
      </c>
      <c r="C32" s="51" t="s">
        <v>216</v>
      </c>
      <c r="D32" s="20">
        <v>150</v>
      </c>
      <c r="E32" s="20">
        <v>1</v>
      </c>
      <c r="F32" s="21">
        <f t="shared" si="1"/>
        <v>150</v>
      </c>
      <c r="G32" s="45">
        <v>0</v>
      </c>
      <c r="H32" s="20">
        <f t="shared" si="2"/>
        <v>0</v>
      </c>
      <c r="I32" s="2"/>
    </row>
    <row r="33" spans="1:9" ht="29.25">
      <c r="A33" s="28" t="s">
        <v>187</v>
      </c>
      <c r="B33" s="46" t="s">
        <v>130</v>
      </c>
      <c r="C33" s="43" t="s">
        <v>217</v>
      </c>
      <c r="D33" s="20">
        <v>100</v>
      </c>
      <c r="E33" s="20">
        <v>1</v>
      </c>
      <c r="F33" s="21">
        <f t="shared" si="1"/>
        <v>100</v>
      </c>
      <c r="G33" s="45">
        <v>0</v>
      </c>
      <c r="H33" s="20">
        <f t="shared" si="2"/>
        <v>0</v>
      </c>
    </row>
    <row r="34" spans="1:9">
      <c r="A34" s="28" t="s">
        <v>20</v>
      </c>
      <c r="B34" s="46" t="s">
        <v>131</v>
      </c>
      <c r="C34" s="43" t="s">
        <v>15</v>
      </c>
      <c r="D34" s="20">
        <v>0</v>
      </c>
      <c r="E34" s="20">
        <v>0</v>
      </c>
      <c r="F34" s="21">
        <f t="shared" si="1"/>
        <v>0</v>
      </c>
      <c r="G34" s="45">
        <v>0</v>
      </c>
      <c r="H34" s="20">
        <f t="shared" si="2"/>
        <v>0</v>
      </c>
    </row>
    <row r="35" spans="1:9" ht="32.25" customHeight="1">
      <c r="A35" s="28" t="s">
        <v>3</v>
      </c>
      <c r="B35" s="46" t="s">
        <v>165</v>
      </c>
      <c r="C35" s="43" t="s">
        <v>6</v>
      </c>
      <c r="D35" s="20">
        <v>2.96</v>
      </c>
      <c r="E35" s="20">
        <v>1</v>
      </c>
      <c r="F35" s="21">
        <f t="shared" si="1"/>
        <v>2.96</v>
      </c>
      <c r="G35" s="45">
        <v>0</v>
      </c>
      <c r="H35" s="20">
        <f t="shared" si="2"/>
        <v>0</v>
      </c>
      <c r="I35" s="2"/>
    </row>
    <row r="36" spans="1:9" ht="15" customHeight="1">
      <c r="A36" s="28" t="s">
        <v>4</v>
      </c>
      <c r="B36" s="46" t="s">
        <v>209</v>
      </c>
      <c r="C36" s="43" t="s">
        <v>217</v>
      </c>
      <c r="D36" s="20">
        <v>780</v>
      </c>
      <c r="E36" s="20">
        <v>1</v>
      </c>
      <c r="F36" s="21">
        <f t="shared" si="1"/>
        <v>780</v>
      </c>
      <c r="G36" s="45">
        <v>0</v>
      </c>
      <c r="H36" s="20">
        <f t="shared" si="2"/>
        <v>0</v>
      </c>
    </row>
    <row r="37" spans="1:9">
      <c r="A37" s="28" t="s">
        <v>5</v>
      </c>
      <c r="B37" s="46" t="s">
        <v>208</v>
      </c>
      <c r="C37" s="43" t="s">
        <v>110</v>
      </c>
      <c r="D37" s="20">
        <v>40</v>
      </c>
      <c r="E37" s="20">
        <v>1</v>
      </c>
      <c r="F37" s="21">
        <f t="shared" si="1"/>
        <v>40</v>
      </c>
      <c r="G37" s="45">
        <v>0</v>
      </c>
      <c r="H37" s="20">
        <f t="shared" si="2"/>
        <v>0</v>
      </c>
    </row>
    <row r="38" spans="1:9">
      <c r="A38" s="49" t="s">
        <v>23</v>
      </c>
      <c r="B38" s="48" t="s">
        <v>213</v>
      </c>
      <c r="C38" s="51" t="s">
        <v>216</v>
      </c>
      <c r="D38" s="20">
        <v>150</v>
      </c>
      <c r="E38" s="20">
        <v>1</v>
      </c>
      <c r="F38" s="21">
        <f t="shared" si="1"/>
        <v>150</v>
      </c>
      <c r="G38" s="45">
        <v>0</v>
      </c>
      <c r="H38" s="20">
        <f t="shared" si="2"/>
        <v>0</v>
      </c>
    </row>
    <row r="39" spans="1:9">
      <c r="A39" s="28" t="s">
        <v>24</v>
      </c>
      <c r="B39" s="46" t="s">
        <v>132</v>
      </c>
      <c r="C39" s="43" t="s">
        <v>15</v>
      </c>
      <c r="D39" s="20">
        <v>0</v>
      </c>
      <c r="E39" s="20">
        <v>0</v>
      </c>
      <c r="F39" s="21">
        <f t="shared" si="1"/>
        <v>0</v>
      </c>
      <c r="G39" s="45">
        <v>0</v>
      </c>
      <c r="H39" s="20">
        <f t="shared" si="2"/>
        <v>0</v>
      </c>
    </row>
    <row r="40" spans="1:9" ht="42.75">
      <c r="A40" s="28" t="s">
        <v>3</v>
      </c>
      <c r="B40" s="46" t="s">
        <v>149</v>
      </c>
      <c r="C40" s="43" t="s">
        <v>217</v>
      </c>
      <c r="D40" s="20">
        <v>120</v>
      </c>
      <c r="E40" s="20">
        <v>1</v>
      </c>
      <c r="F40" s="21">
        <f t="shared" si="1"/>
        <v>120</v>
      </c>
      <c r="G40" s="45">
        <v>0</v>
      </c>
      <c r="H40" s="20">
        <f t="shared" si="2"/>
        <v>0</v>
      </c>
    </row>
    <row r="41" spans="1:9" ht="42.75">
      <c r="A41" s="28" t="s">
        <v>4</v>
      </c>
      <c r="B41" s="47" t="s">
        <v>148</v>
      </c>
      <c r="C41" s="43" t="s">
        <v>217</v>
      </c>
      <c r="D41" s="20">
        <f>120+190</f>
        <v>310</v>
      </c>
      <c r="E41" s="20">
        <v>1</v>
      </c>
      <c r="F41" s="21">
        <f t="shared" si="1"/>
        <v>310</v>
      </c>
      <c r="G41" s="45">
        <v>0</v>
      </c>
      <c r="H41" s="20">
        <f t="shared" si="2"/>
        <v>0</v>
      </c>
    </row>
    <row r="42" spans="1:9">
      <c r="A42" s="28" t="s">
        <v>5</v>
      </c>
      <c r="B42" s="47" t="s">
        <v>79</v>
      </c>
      <c r="C42" s="43" t="s">
        <v>217</v>
      </c>
      <c r="D42" s="20">
        <v>50</v>
      </c>
      <c r="E42" s="20">
        <v>1</v>
      </c>
      <c r="F42" s="21">
        <f t="shared" si="1"/>
        <v>50</v>
      </c>
      <c r="G42" s="45">
        <v>0</v>
      </c>
      <c r="H42" s="20">
        <f t="shared" si="2"/>
        <v>0</v>
      </c>
    </row>
    <row r="43" spans="1:9" ht="30">
      <c r="A43" s="28" t="s">
        <v>30</v>
      </c>
      <c r="B43" s="53" t="s">
        <v>214</v>
      </c>
      <c r="C43" s="43" t="s">
        <v>110</v>
      </c>
      <c r="D43" s="20">
        <v>50</v>
      </c>
      <c r="E43" s="20">
        <v>1</v>
      </c>
      <c r="F43" s="21">
        <f t="shared" si="1"/>
        <v>50</v>
      </c>
      <c r="G43" s="45">
        <v>0</v>
      </c>
      <c r="H43" s="20">
        <f t="shared" si="2"/>
        <v>0</v>
      </c>
    </row>
    <row r="44" spans="1:9" ht="29.25">
      <c r="A44" s="28" t="s">
        <v>32</v>
      </c>
      <c r="B44" s="50" t="s">
        <v>207</v>
      </c>
      <c r="C44" s="43" t="s">
        <v>15</v>
      </c>
      <c r="D44" s="20">
        <v>0</v>
      </c>
      <c r="E44" s="20">
        <v>0</v>
      </c>
      <c r="F44" s="21">
        <f t="shared" si="1"/>
        <v>0</v>
      </c>
      <c r="G44" s="45">
        <v>0</v>
      </c>
      <c r="H44" s="20">
        <f t="shared" si="2"/>
        <v>0</v>
      </c>
    </row>
    <row r="45" spans="1:9">
      <c r="A45" s="28" t="s">
        <v>3</v>
      </c>
      <c r="B45" s="54" t="s">
        <v>21</v>
      </c>
      <c r="C45" s="43" t="s">
        <v>150</v>
      </c>
      <c r="D45" s="20">
        <v>0</v>
      </c>
      <c r="E45" s="20">
        <v>0</v>
      </c>
      <c r="F45" s="21">
        <f t="shared" si="1"/>
        <v>0</v>
      </c>
      <c r="G45" s="45">
        <v>0</v>
      </c>
      <c r="H45" s="20">
        <f t="shared" si="2"/>
        <v>0</v>
      </c>
    </row>
    <row r="46" spans="1:9">
      <c r="A46" s="28" t="s">
        <v>4</v>
      </c>
      <c r="B46" s="46" t="s">
        <v>22</v>
      </c>
      <c r="C46" s="43" t="s">
        <v>150</v>
      </c>
      <c r="D46" s="20">
        <v>0</v>
      </c>
      <c r="E46" s="20">
        <v>0</v>
      </c>
      <c r="F46" s="21">
        <f t="shared" si="1"/>
        <v>0</v>
      </c>
      <c r="G46" s="45">
        <v>0</v>
      </c>
      <c r="H46" s="20">
        <f t="shared" si="2"/>
        <v>0</v>
      </c>
    </row>
    <row r="47" spans="1:9" ht="59.25">
      <c r="A47" s="28" t="s">
        <v>33</v>
      </c>
      <c r="B47" s="55" t="s">
        <v>181</v>
      </c>
      <c r="C47" s="43" t="s">
        <v>217</v>
      </c>
      <c r="D47" s="20">
        <v>9</v>
      </c>
      <c r="E47" s="20">
        <v>2</v>
      </c>
      <c r="F47" s="21">
        <f t="shared" si="1"/>
        <v>18</v>
      </c>
      <c r="G47" s="45">
        <v>0</v>
      </c>
      <c r="H47" s="20">
        <f t="shared" si="2"/>
        <v>0</v>
      </c>
    </row>
    <row r="48" spans="1:9" ht="36">
      <c r="A48" s="28" t="s">
        <v>36</v>
      </c>
      <c r="B48" s="38" t="s">
        <v>219</v>
      </c>
      <c r="C48" s="23" t="s">
        <v>220</v>
      </c>
      <c r="D48" s="20">
        <v>0</v>
      </c>
      <c r="E48" s="20">
        <v>0</v>
      </c>
      <c r="F48" s="21">
        <f t="shared" si="1"/>
        <v>0</v>
      </c>
      <c r="G48" s="45">
        <v>0</v>
      </c>
      <c r="H48" s="20">
        <f t="shared" si="2"/>
        <v>0</v>
      </c>
    </row>
    <row r="49" spans="1:8">
      <c r="A49" s="1" t="s">
        <v>3</v>
      </c>
      <c r="B49" s="56" t="s">
        <v>28</v>
      </c>
      <c r="C49" s="43" t="s">
        <v>217</v>
      </c>
      <c r="D49" s="20">
        <v>310</v>
      </c>
      <c r="E49" s="20">
        <v>5</v>
      </c>
      <c r="F49" s="21">
        <f t="shared" si="1"/>
        <v>1550</v>
      </c>
      <c r="G49" s="45">
        <v>0</v>
      </c>
      <c r="H49" s="20">
        <f t="shared" si="2"/>
        <v>0</v>
      </c>
    </row>
    <row r="50" spans="1:8">
      <c r="A50" s="1" t="s">
        <v>4</v>
      </c>
      <c r="B50" s="56" t="s">
        <v>112</v>
      </c>
      <c r="C50" s="43" t="s">
        <v>217</v>
      </c>
      <c r="D50" s="20">
        <v>220</v>
      </c>
      <c r="E50" s="20">
        <v>5</v>
      </c>
      <c r="F50" s="21">
        <f t="shared" si="1"/>
        <v>1100</v>
      </c>
      <c r="G50" s="45">
        <v>0</v>
      </c>
      <c r="H50" s="20">
        <f t="shared" si="2"/>
        <v>0</v>
      </c>
    </row>
    <row r="51" spans="1:8">
      <c r="A51" s="1" t="s">
        <v>5</v>
      </c>
      <c r="B51" s="56" t="s">
        <v>25</v>
      </c>
      <c r="C51" s="57" t="s">
        <v>150</v>
      </c>
      <c r="D51" s="20">
        <v>0</v>
      </c>
      <c r="E51" s="20">
        <v>0</v>
      </c>
      <c r="F51" s="21">
        <f t="shared" si="1"/>
        <v>0</v>
      </c>
      <c r="G51" s="45">
        <v>0</v>
      </c>
      <c r="H51" s="20">
        <f t="shared" si="2"/>
        <v>0</v>
      </c>
    </row>
    <row r="52" spans="1:8">
      <c r="A52" s="1" t="s">
        <v>26</v>
      </c>
      <c r="B52" s="56" t="s">
        <v>27</v>
      </c>
      <c r="C52" s="57" t="s">
        <v>150</v>
      </c>
      <c r="D52" s="20">
        <v>0</v>
      </c>
      <c r="E52" s="20">
        <v>0</v>
      </c>
      <c r="F52" s="21">
        <f t="shared" si="1"/>
        <v>0</v>
      </c>
      <c r="G52" s="45">
        <v>0</v>
      </c>
      <c r="H52" s="20">
        <f t="shared" si="2"/>
        <v>0</v>
      </c>
    </row>
    <row r="53" spans="1:8" ht="42.75">
      <c r="A53" s="28" t="s">
        <v>29</v>
      </c>
      <c r="B53" s="58" t="s">
        <v>179</v>
      </c>
      <c r="C53" s="43" t="s">
        <v>217</v>
      </c>
      <c r="D53" s="20">
        <v>9</v>
      </c>
      <c r="E53" s="20">
        <v>5</v>
      </c>
      <c r="F53" s="21">
        <f t="shared" si="1"/>
        <v>45</v>
      </c>
      <c r="G53" s="45">
        <v>0</v>
      </c>
      <c r="H53" s="20">
        <f t="shared" si="2"/>
        <v>0</v>
      </c>
    </row>
    <row r="54" spans="1:8">
      <c r="A54" s="1" t="s">
        <v>37</v>
      </c>
      <c r="B54" s="29" t="s">
        <v>109</v>
      </c>
      <c r="C54" s="57" t="s">
        <v>15</v>
      </c>
      <c r="D54" s="20">
        <v>0</v>
      </c>
      <c r="E54" s="20">
        <v>0</v>
      </c>
      <c r="F54" s="21">
        <f t="shared" si="1"/>
        <v>0</v>
      </c>
      <c r="G54" s="45">
        <v>0</v>
      </c>
      <c r="H54" s="20">
        <f t="shared" ref="H54:H85" si="3">ROUND((F54*G54),2)</f>
        <v>0</v>
      </c>
    </row>
    <row r="55" spans="1:8">
      <c r="A55" s="1" t="s">
        <v>3</v>
      </c>
      <c r="B55" s="56" t="s">
        <v>99</v>
      </c>
      <c r="C55" s="43" t="s">
        <v>217</v>
      </c>
      <c r="D55" s="20">
        <v>100</v>
      </c>
      <c r="E55" s="20">
        <v>1</v>
      </c>
      <c r="F55" s="21">
        <f t="shared" si="1"/>
        <v>100</v>
      </c>
      <c r="G55" s="45">
        <v>0</v>
      </c>
      <c r="H55" s="20">
        <f t="shared" si="3"/>
        <v>0</v>
      </c>
    </row>
    <row r="56" spans="1:8">
      <c r="A56" s="1" t="s">
        <v>4</v>
      </c>
      <c r="B56" s="56" t="s">
        <v>98</v>
      </c>
      <c r="C56" s="43" t="s">
        <v>217</v>
      </c>
      <c r="D56" s="20">
        <v>100</v>
      </c>
      <c r="E56" s="20">
        <v>1</v>
      </c>
      <c r="F56" s="21">
        <f t="shared" si="1"/>
        <v>100</v>
      </c>
      <c r="G56" s="45">
        <v>0</v>
      </c>
      <c r="H56" s="20">
        <f t="shared" si="3"/>
        <v>0</v>
      </c>
    </row>
    <row r="57" spans="1:8">
      <c r="A57" s="1" t="s">
        <v>5</v>
      </c>
      <c r="B57" s="56" t="s">
        <v>31</v>
      </c>
      <c r="C57" s="43" t="s">
        <v>217</v>
      </c>
      <c r="D57" s="20">
        <v>50</v>
      </c>
      <c r="E57" s="20">
        <v>1</v>
      </c>
      <c r="F57" s="21">
        <f t="shared" si="1"/>
        <v>50</v>
      </c>
      <c r="G57" s="45">
        <v>0</v>
      </c>
      <c r="H57" s="20">
        <f t="shared" si="3"/>
        <v>0</v>
      </c>
    </row>
    <row r="58" spans="1:8">
      <c r="A58" s="59" t="s">
        <v>26</v>
      </c>
      <c r="B58" s="60" t="s">
        <v>188</v>
      </c>
      <c r="C58" s="51" t="s">
        <v>216</v>
      </c>
      <c r="D58" s="20">
        <v>100</v>
      </c>
      <c r="E58" s="20">
        <v>1</v>
      </c>
      <c r="F58" s="21">
        <f t="shared" si="1"/>
        <v>100</v>
      </c>
      <c r="G58" s="45">
        <v>0</v>
      </c>
      <c r="H58" s="20">
        <f t="shared" si="3"/>
        <v>0</v>
      </c>
    </row>
    <row r="59" spans="1:8" ht="58.5">
      <c r="A59" s="49" t="s">
        <v>38</v>
      </c>
      <c r="B59" s="61" t="s">
        <v>221</v>
      </c>
      <c r="C59" s="23" t="s">
        <v>222</v>
      </c>
      <c r="D59" s="20">
        <v>620</v>
      </c>
      <c r="E59" s="20">
        <v>5</v>
      </c>
      <c r="F59" s="21">
        <f t="shared" si="1"/>
        <v>3100</v>
      </c>
      <c r="G59" s="45">
        <v>0</v>
      </c>
      <c r="H59" s="20">
        <f t="shared" si="3"/>
        <v>0</v>
      </c>
    </row>
    <row r="60" spans="1:8" ht="42" customHeight="1">
      <c r="A60" s="62" t="s">
        <v>39</v>
      </c>
      <c r="B60" s="47" t="s">
        <v>223</v>
      </c>
      <c r="C60" s="23" t="s">
        <v>222</v>
      </c>
      <c r="D60" s="20">
        <v>73</v>
      </c>
      <c r="E60" s="20">
        <v>5</v>
      </c>
      <c r="F60" s="21">
        <f t="shared" si="1"/>
        <v>365</v>
      </c>
      <c r="G60" s="45">
        <v>0</v>
      </c>
      <c r="H60" s="20">
        <f t="shared" si="3"/>
        <v>0</v>
      </c>
    </row>
    <row r="61" spans="1:8">
      <c r="A61" s="63" t="s">
        <v>41</v>
      </c>
      <c r="B61" s="52" t="s">
        <v>204</v>
      </c>
      <c r="C61" s="24" t="s">
        <v>110</v>
      </c>
      <c r="D61" s="64">
        <v>25</v>
      </c>
      <c r="E61" s="64">
        <v>5</v>
      </c>
      <c r="F61" s="21">
        <f t="shared" si="1"/>
        <v>125</v>
      </c>
      <c r="G61" s="45">
        <v>0</v>
      </c>
      <c r="H61" s="20">
        <f t="shared" si="3"/>
        <v>0</v>
      </c>
    </row>
    <row r="62" spans="1:8">
      <c r="A62" s="1" t="s">
        <v>42</v>
      </c>
      <c r="B62" s="56" t="s">
        <v>133</v>
      </c>
      <c r="C62" s="57" t="s">
        <v>15</v>
      </c>
      <c r="D62" s="20">
        <v>0</v>
      </c>
      <c r="E62" s="20">
        <v>0</v>
      </c>
      <c r="F62" s="21">
        <f t="shared" si="1"/>
        <v>0</v>
      </c>
      <c r="G62" s="45">
        <v>0</v>
      </c>
      <c r="H62" s="20">
        <f t="shared" si="3"/>
        <v>0</v>
      </c>
    </row>
    <row r="63" spans="1:8">
      <c r="A63" s="1" t="s">
        <v>3</v>
      </c>
      <c r="B63" s="56" t="s">
        <v>34</v>
      </c>
      <c r="C63" s="57" t="s">
        <v>110</v>
      </c>
      <c r="D63" s="20">
        <v>30</v>
      </c>
      <c r="E63" s="20">
        <v>1</v>
      </c>
      <c r="F63" s="21">
        <f t="shared" si="1"/>
        <v>30</v>
      </c>
      <c r="G63" s="45">
        <v>0</v>
      </c>
      <c r="H63" s="20">
        <f t="shared" si="3"/>
        <v>0</v>
      </c>
    </row>
    <row r="64" spans="1:8">
      <c r="A64" s="1" t="s">
        <v>4</v>
      </c>
      <c r="B64" s="56" t="s">
        <v>35</v>
      </c>
      <c r="C64" s="57" t="s">
        <v>110</v>
      </c>
      <c r="D64" s="20">
        <v>20</v>
      </c>
      <c r="E64" s="20">
        <v>1</v>
      </c>
      <c r="F64" s="21">
        <f t="shared" si="1"/>
        <v>20</v>
      </c>
      <c r="G64" s="45">
        <v>0</v>
      </c>
      <c r="H64" s="20">
        <f t="shared" si="3"/>
        <v>0</v>
      </c>
    </row>
    <row r="65" spans="1:8" ht="43.5">
      <c r="A65" s="28" t="s">
        <v>43</v>
      </c>
      <c r="B65" s="46" t="s">
        <v>134</v>
      </c>
      <c r="C65" s="43" t="s">
        <v>217</v>
      </c>
      <c r="D65" s="20">
        <v>275</v>
      </c>
      <c r="E65" s="20">
        <v>1</v>
      </c>
      <c r="F65" s="21">
        <f t="shared" si="1"/>
        <v>275</v>
      </c>
      <c r="G65" s="45">
        <v>0</v>
      </c>
      <c r="H65" s="20">
        <f t="shared" si="3"/>
        <v>0</v>
      </c>
    </row>
    <row r="66" spans="1:8" ht="29.25">
      <c r="A66" s="28" t="s">
        <v>44</v>
      </c>
      <c r="B66" s="47" t="s">
        <v>199</v>
      </c>
      <c r="C66" s="43" t="s">
        <v>15</v>
      </c>
      <c r="D66" s="20">
        <v>0</v>
      </c>
      <c r="E66" s="20">
        <v>0</v>
      </c>
      <c r="F66" s="21">
        <f t="shared" si="1"/>
        <v>0</v>
      </c>
      <c r="G66" s="45">
        <v>0</v>
      </c>
      <c r="H66" s="20">
        <f t="shared" si="3"/>
        <v>0</v>
      </c>
    </row>
    <row r="67" spans="1:8">
      <c r="A67" s="1" t="s">
        <v>3</v>
      </c>
      <c r="B67" s="60" t="s">
        <v>189</v>
      </c>
      <c r="C67" s="57" t="s">
        <v>110</v>
      </c>
      <c r="D67" s="20">
        <v>20</v>
      </c>
      <c r="E67" s="20">
        <v>1</v>
      </c>
      <c r="F67" s="21">
        <f t="shared" si="1"/>
        <v>20</v>
      </c>
      <c r="G67" s="45">
        <v>0</v>
      </c>
      <c r="H67" s="20">
        <f t="shared" si="3"/>
        <v>0</v>
      </c>
    </row>
    <row r="68" spans="1:8" ht="28.5">
      <c r="A68" s="1" t="s">
        <v>4</v>
      </c>
      <c r="B68" s="47" t="s">
        <v>190</v>
      </c>
      <c r="C68" s="43" t="s">
        <v>110</v>
      </c>
      <c r="D68" s="20">
        <v>10</v>
      </c>
      <c r="E68" s="20">
        <v>1</v>
      </c>
      <c r="F68" s="21">
        <f t="shared" si="1"/>
        <v>10</v>
      </c>
      <c r="G68" s="45">
        <v>0</v>
      </c>
      <c r="H68" s="20">
        <f t="shared" si="3"/>
        <v>0</v>
      </c>
    </row>
    <row r="69" spans="1:8" ht="28.5">
      <c r="A69" s="1" t="s">
        <v>5</v>
      </c>
      <c r="B69" s="47" t="s">
        <v>191</v>
      </c>
      <c r="C69" s="43" t="s">
        <v>110</v>
      </c>
      <c r="D69" s="20">
        <v>10</v>
      </c>
      <c r="E69" s="20">
        <v>1</v>
      </c>
      <c r="F69" s="21">
        <f t="shared" si="1"/>
        <v>10</v>
      </c>
      <c r="G69" s="45">
        <v>0</v>
      </c>
      <c r="H69" s="20">
        <f t="shared" si="3"/>
        <v>0</v>
      </c>
    </row>
    <row r="70" spans="1:8" ht="28.5">
      <c r="A70" s="1" t="s">
        <v>26</v>
      </c>
      <c r="B70" s="47" t="s">
        <v>192</v>
      </c>
      <c r="C70" s="43" t="s">
        <v>110</v>
      </c>
      <c r="D70" s="20">
        <v>15</v>
      </c>
      <c r="E70" s="20">
        <v>1</v>
      </c>
      <c r="F70" s="21">
        <f t="shared" si="1"/>
        <v>15</v>
      </c>
      <c r="G70" s="45">
        <v>0</v>
      </c>
      <c r="H70" s="20">
        <f t="shared" si="3"/>
        <v>0</v>
      </c>
    </row>
    <row r="71" spans="1:8">
      <c r="A71" s="1" t="s">
        <v>29</v>
      </c>
      <c r="B71" s="56" t="s">
        <v>91</v>
      </c>
      <c r="C71" s="57" t="s">
        <v>110</v>
      </c>
      <c r="D71" s="20">
        <v>10</v>
      </c>
      <c r="E71" s="20">
        <v>1</v>
      </c>
      <c r="F71" s="21">
        <f t="shared" si="1"/>
        <v>10</v>
      </c>
      <c r="G71" s="45">
        <v>0</v>
      </c>
      <c r="H71" s="20">
        <f t="shared" si="3"/>
        <v>0</v>
      </c>
    </row>
    <row r="72" spans="1:8">
      <c r="A72" s="1" t="s">
        <v>62</v>
      </c>
      <c r="B72" s="56" t="s">
        <v>198</v>
      </c>
      <c r="C72" s="57" t="s">
        <v>110</v>
      </c>
      <c r="D72" s="20">
        <v>100</v>
      </c>
      <c r="E72" s="20">
        <v>1</v>
      </c>
      <c r="F72" s="21">
        <f t="shared" si="1"/>
        <v>100</v>
      </c>
      <c r="G72" s="45">
        <v>0</v>
      </c>
      <c r="H72" s="20">
        <f t="shared" si="3"/>
        <v>0</v>
      </c>
    </row>
    <row r="73" spans="1:8">
      <c r="A73" s="1" t="s">
        <v>45</v>
      </c>
      <c r="B73" s="29" t="s">
        <v>40</v>
      </c>
      <c r="C73" s="57" t="s">
        <v>110</v>
      </c>
      <c r="D73" s="20">
        <v>30</v>
      </c>
      <c r="E73" s="20">
        <v>1</v>
      </c>
      <c r="F73" s="21">
        <f t="shared" si="1"/>
        <v>30</v>
      </c>
      <c r="G73" s="45">
        <v>0</v>
      </c>
      <c r="H73" s="20">
        <f t="shared" si="3"/>
        <v>0</v>
      </c>
    </row>
    <row r="74" spans="1:8">
      <c r="A74" s="1" t="s">
        <v>47</v>
      </c>
      <c r="B74" s="56" t="s">
        <v>135</v>
      </c>
      <c r="C74" s="57" t="s">
        <v>110</v>
      </c>
      <c r="D74" s="20">
        <v>50</v>
      </c>
      <c r="E74" s="20">
        <v>1</v>
      </c>
      <c r="F74" s="21">
        <f t="shared" si="1"/>
        <v>50</v>
      </c>
      <c r="G74" s="45">
        <v>0</v>
      </c>
      <c r="H74" s="20">
        <f t="shared" si="3"/>
        <v>0</v>
      </c>
    </row>
    <row r="75" spans="1:8" ht="44.25">
      <c r="A75" s="28" t="s">
        <v>51</v>
      </c>
      <c r="B75" s="46" t="s">
        <v>136</v>
      </c>
      <c r="C75" s="43" t="s">
        <v>110</v>
      </c>
      <c r="D75" s="20">
        <v>50</v>
      </c>
      <c r="E75" s="20">
        <v>3</v>
      </c>
      <c r="F75" s="21">
        <f t="shared" si="1"/>
        <v>150</v>
      </c>
      <c r="G75" s="45">
        <v>0</v>
      </c>
      <c r="H75" s="20">
        <f t="shared" si="3"/>
        <v>0</v>
      </c>
    </row>
    <row r="76" spans="1:8">
      <c r="A76" s="1" t="s">
        <v>52</v>
      </c>
      <c r="B76" s="65" t="s">
        <v>46</v>
      </c>
      <c r="C76" s="57" t="s">
        <v>15</v>
      </c>
      <c r="D76" s="20">
        <v>0</v>
      </c>
      <c r="E76" s="20">
        <v>0</v>
      </c>
      <c r="F76" s="21">
        <f t="shared" si="1"/>
        <v>0</v>
      </c>
      <c r="G76" s="45">
        <v>0</v>
      </c>
      <c r="H76" s="20">
        <f t="shared" si="3"/>
        <v>0</v>
      </c>
    </row>
    <row r="77" spans="1:8">
      <c r="A77" s="1" t="s">
        <v>3</v>
      </c>
      <c r="B77" s="46" t="s">
        <v>113</v>
      </c>
      <c r="C77" s="57" t="s">
        <v>217</v>
      </c>
      <c r="D77" s="20">
        <v>80</v>
      </c>
      <c r="E77" s="20">
        <v>1</v>
      </c>
      <c r="F77" s="21">
        <f t="shared" si="1"/>
        <v>80</v>
      </c>
      <c r="G77" s="45">
        <v>0</v>
      </c>
      <c r="H77" s="20">
        <f t="shared" si="3"/>
        <v>0</v>
      </c>
    </row>
    <row r="78" spans="1:8">
      <c r="A78" s="1" t="s">
        <v>4</v>
      </c>
      <c r="B78" s="46" t="s">
        <v>114</v>
      </c>
      <c r="C78" s="57" t="s">
        <v>110</v>
      </c>
      <c r="D78" s="20">
        <v>20</v>
      </c>
      <c r="E78" s="20">
        <v>1</v>
      </c>
      <c r="F78" s="21">
        <f t="shared" si="1"/>
        <v>20</v>
      </c>
      <c r="G78" s="45">
        <v>0</v>
      </c>
      <c r="H78" s="20">
        <f t="shared" si="3"/>
        <v>0</v>
      </c>
    </row>
    <row r="79" spans="1:8">
      <c r="A79" s="1" t="s">
        <v>66</v>
      </c>
      <c r="B79" s="65" t="s">
        <v>48</v>
      </c>
      <c r="C79" s="57" t="s">
        <v>15</v>
      </c>
      <c r="D79" s="20">
        <v>0</v>
      </c>
      <c r="E79" s="20">
        <v>0</v>
      </c>
      <c r="F79" s="21">
        <f t="shared" si="1"/>
        <v>0</v>
      </c>
      <c r="G79" s="45">
        <v>0</v>
      </c>
      <c r="H79" s="20">
        <f t="shared" si="3"/>
        <v>0</v>
      </c>
    </row>
    <row r="80" spans="1:8">
      <c r="A80" s="1" t="s">
        <v>3</v>
      </c>
      <c r="B80" s="46" t="s">
        <v>49</v>
      </c>
      <c r="C80" s="43" t="s">
        <v>217</v>
      </c>
      <c r="D80" s="20">
        <v>80</v>
      </c>
      <c r="E80" s="20">
        <v>1</v>
      </c>
      <c r="F80" s="21">
        <f t="shared" si="1"/>
        <v>80</v>
      </c>
      <c r="G80" s="45">
        <v>0</v>
      </c>
      <c r="H80" s="20">
        <f t="shared" si="3"/>
        <v>0</v>
      </c>
    </row>
    <row r="81" spans="1:8">
      <c r="A81" s="1" t="s">
        <v>4</v>
      </c>
      <c r="B81" s="46" t="s">
        <v>50</v>
      </c>
      <c r="C81" s="57" t="s">
        <v>110</v>
      </c>
      <c r="D81" s="20">
        <v>20</v>
      </c>
      <c r="E81" s="20">
        <v>1</v>
      </c>
      <c r="F81" s="21">
        <f t="shared" si="1"/>
        <v>20</v>
      </c>
      <c r="G81" s="45">
        <v>0</v>
      </c>
      <c r="H81" s="20">
        <f t="shared" si="3"/>
        <v>0</v>
      </c>
    </row>
    <row r="82" spans="1:8" ht="43.5">
      <c r="A82" s="28" t="s">
        <v>67</v>
      </c>
      <c r="B82" s="47" t="s">
        <v>159</v>
      </c>
      <c r="C82" s="57" t="s">
        <v>110</v>
      </c>
      <c r="D82" s="20">
        <v>30</v>
      </c>
      <c r="E82" s="20">
        <v>1</v>
      </c>
      <c r="F82" s="21">
        <f t="shared" si="1"/>
        <v>30</v>
      </c>
      <c r="G82" s="45">
        <v>0</v>
      </c>
      <c r="H82" s="20">
        <f t="shared" si="3"/>
        <v>0</v>
      </c>
    </row>
    <row r="83" spans="1:8" ht="58.5">
      <c r="A83" s="28" t="s">
        <v>151</v>
      </c>
      <c r="B83" s="46" t="s">
        <v>137</v>
      </c>
      <c r="C83" s="43" t="s">
        <v>15</v>
      </c>
      <c r="D83" s="20">
        <v>0</v>
      </c>
      <c r="E83" s="20">
        <v>0</v>
      </c>
      <c r="F83" s="21">
        <f t="shared" si="1"/>
        <v>0</v>
      </c>
      <c r="G83" s="45">
        <v>0</v>
      </c>
      <c r="H83" s="20">
        <f t="shared" si="3"/>
        <v>0</v>
      </c>
    </row>
    <row r="84" spans="1:8">
      <c r="A84" s="1" t="s">
        <v>3</v>
      </c>
      <c r="B84" s="56" t="s">
        <v>54</v>
      </c>
      <c r="C84" s="57" t="s">
        <v>110</v>
      </c>
      <c r="D84" s="20">
        <v>40</v>
      </c>
      <c r="E84" s="20">
        <v>1</v>
      </c>
      <c r="F84" s="21">
        <f t="shared" si="1"/>
        <v>40</v>
      </c>
      <c r="G84" s="45">
        <v>0</v>
      </c>
      <c r="H84" s="20">
        <f t="shared" si="3"/>
        <v>0</v>
      </c>
    </row>
    <row r="85" spans="1:8">
      <c r="A85" s="1" t="s">
        <v>4</v>
      </c>
      <c r="B85" s="56" t="s">
        <v>53</v>
      </c>
      <c r="C85" s="57" t="s">
        <v>110</v>
      </c>
      <c r="D85" s="20">
        <v>20</v>
      </c>
      <c r="E85" s="20">
        <v>1</v>
      </c>
      <c r="F85" s="21">
        <f t="shared" ref="F85:F127" si="4">D85*E85</f>
        <v>20</v>
      </c>
      <c r="G85" s="45">
        <v>0</v>
      </c>
      <c r="H85" s="20">
        <f t="shared" si="3"/>
        <v>0</v>
      </c>
    </row>
    <row r="86" spans="1:8">
      <c r="A86" s="1" t="s">
        <v>5</v>
      </c>
      <c r="B86" s="56" t="s">
        <v>55</v>
      </c>
      <c r="C86" s="57" t="s">
        <v>110</v>
      </c>
      <c r="D86" s="20">
        <v>20</v>
      </c>
      <c r="E86" s="20">
        <v>1</v>
      </c>
      <c r="F86" s="21">
        <f t="shared" si="4"/>
        <v>20</v>
      </c>
      <c r="G86" s="45">
        <v>0</v>
      </c>
      <c r="H86" s="20">
        <f t="shared" ref="H86:H117" si="5">ROUND((F86*G86),2)</f>
        <v>0</v>
      </c>
    </row>
    <row r="87" spans="1:8">
      <c r="A87" s="1" t="s">
        <v>26</v>
      </c>
      <c r="B87" s="56" t="s">
        <v>56</v>
      </c>
      <c r="C87" s="57" t="s">
        <v>110</v>
      </c>
      <c r="D87" s="20">
        <v>20</v>
      </c>
      <c r="E87" s="20">
        <v>1</v>
      </c>
      <c r="F87" s="21">
        <f t="shared" si="4"/>
        <v>20</v>
      </c>
      <c r="G87" s="45">
        <v>0</v>
      </c>
      <c r="H87" s="20">
        <f t="shared" si="5"/>
        <v>0</v>
      </c>
    </row>
    <row r="88" spans="1:8">
      <c r="A88" s="1" t="s">
        <v>29</v>
      </c>
      <c r="B88" s="56" t="s">
        <v>57</v>
      </c>
      <c r="C88" s="57" t="s">
        <v>110</v>
      </c>
      <c r="D88" s="20">
        <v>15</v>
      </c>
      <c r="E88" s="20">
        <v>1</v>
      </c>
      <c r="F88" s="21">
        <f t="shared" si="4"/>
        <v>15</v>
      </c>
      <c r="G88" s="45">
        <v>0</v>
      </c>
      <c r="H88" s="20">
        <f t="shared" si="5"/>
        <v>0</v>
      </c>
    </row>
    <row r="89" spans="1:8">
      <c r="A89" s="1" t="s">
        <v>62</v>
      </c>
      <c r="B89" s="56" t="s">
        <v>58</v>
      </c>
      <c r="C89" s="57" t="s">
        <v>110</v>
      </c>
      <c r="D89" s="20">
        <v>15</v>
      </c>
      <c r="E89" s="20">
        <v>1</v>
      </c>
      <c r="F89" s="21">
        <f t="shared" si="4"/>
        <v>15</v>
      </c>
      <c r="G89" s="45">
        <v>0</v>
      </c>
      <c r="H89" s="20">
        <f t="shared" si="5"/>
        <v>0</v>
      </c>
    </row>
    <row r="90" spans="1:8">
      <c r="A90" s="1" t="s">
        <v>63</v>
      </c>
      <c r="B90" s="56" t="s">
        <v>59</v>
      </c>
      <c r="C90" s="57" t="s">
        <v>110</v>
      </c>
      <c r="D90" s="20">
        <v>10</v>
      </c>
      <c r="E90" s="20">
        <v>1</v>
      </c>
      <c r="F90" s="21">
        <f t="shared" si="4"/>
        <v>10</v>
      </c>
      <c r="G90" s="45">
        <v>0</v>
      </c>
      <c r="H90" s="20">
        <f t="shared" si="5"/>
        <v>0</v>
      </c>
    </row>
    <row r="91" spans="1:8">
      <c r="A91" s="1" t="s">
        <v>64</v>
      </c>
      <c r="B91" s="56" t="s">
        <v>60</v>
      </c>
      <c r="C91" s="57" t="s">
        <v>110</v>
      </c>
      <c r="D91" s="20">
        <v>10</v>
      </c>
      <c r="E91" s="20">
        <v>1</v>
      </c>
      <c r="F91" s="21">
        <f t="shared" si="4"/>
        <v>10</v>
      </c>
      <c r="G91" s="45">
        <v>0</v>
      </c>
      <c r="H91" s="20">
        <f t="shared" si="5"/>
        <v>0</v>
      </c>
    </row>
    <row r="92" spans="1:8">
      <c r="A92" s="1" t="s">
        <v>65</v>
      </c>
      <c r="B92" s="56" t="s">
        <v>61</v>
      </c>
      <c r="C92" s="57" t="s">
        <v>110</v>
      </c>
      <c r="D92" s="20">
        <v>10</v>
      </c>
      <c r="E92" s="20">
        <v>1</v>
      </c>
      <c r="F92" s="21">
        <f t="shared" si="4"/>
        <v>10</v>
      </c>
      <c r="G92" s="45">
        <v>0</v>
      </c>
      <c r="H92" s="20">
        <f t="shared" si="5"/>
        <v>0</v>
      </c>
    </row>
    <row r="93" spans="1:8" ht="57.75">
      <c r="A93" s="28" t="s">
        <v>152</v>
      </c>
      <c r="B93" s="46" t="s">
        <v>138</v>
      </c>
      <c r="C93" s="43" t="s">
        <v>15</v>
      </c>
      <c r="D93" s="20">
        <v>0</v>
      </c>
      <c r="E93" s="20">
        <v>0</v>
      </c>
      <c r="F93" s="21">
        <f t="shared" si="4"/>
        <v>0</v>
      </c>
      <c r="G93" s="45">
        <v>0</v>
      </c>
      <c r="H93" s="20">
        <f t="shared" si="5"/>
        <v>0</v>
      </c>
    </row>
    <row r="94" spans="1:8">
      <c r="A94" s="1" t="s">
        <v>3</v>
      </c>
      <c r="B94" s="56" t="s">
        <v>54</v>
      </c>
      <c r="C94" s="57" t="s">
        <v>110</v>
      </c>
      <c r="D94" s="20">
        <v>20</v>
      </c>
      <c r="E94" s="20">
        <v>1</v>
      </c>
      <c r="F94" s="21">
        <f t="shared" si="4"/>
        <v>20</v>
      </c>
      <c r="G94" s="45">
        <v>0</v>
      </c>
      <c r="H94" s="20">
        <f t="shared" si="5"/>
        <v>0</v>
      </c>
    </row>
    <row r="95" spans="1:8">
      <c r="A95" s="1" t="s">
        <v>4</v>
      </c>
      <c r="B95" s="56" t="s">
        <v>53</v>
      </c>
      <c r="C95" s="57" t="s">
        <v>110</v>
      </c>
      <c r="D95" s="20">
        <v>20</v>
      </c>
      <c r="E95" s="20">
        <v>1</v>
      </c>
      <c r="F95" s="21">
        <f t="shared" si="4"/>
        <v>20</v>
      </c>
      <c r="G95" s="45">
        <v>0</v>
      </c>
      <c r="H95" s="20">
        <f t="shared" si="5"/>
        <v>0</v>
      </c>
    </row>
    <row r="96" spans="1:8">
      <c r="A96" s="1" t="s">
        <v>5</v>
      </c>
      <c r="B96" s="56" t="s">
        <v>55</v>
      </c>
      <c r="C96" s="57" t="s">
        <v>110</v>
      </c>
      <c r="D96" s="20">
        <v>10</v>
      </c>
      <c r="E96" s="20">
        <v>1</v>
      </c>
      <c r="F96" s="21">
        <f t="shared" si="4"/>
        <v>10</v>
      </c>
      <c r="G96" s="45">
        <v>0</v>
      </c>
      <c r="H96" s="20">
        <f t="shared" si="5"/>
        <v>0</v>
      </c>
    </row>
    <row r="97" spans="1:8">
      <c r="A97" s="1" t="s">
        <v>26</v>
      </c>
      <c r="B97" s="56" t="s">
        <v>56</v>
      </c>
      <c r="C97" s="57" t="s">
        <v>110</v>
      </c>
      <c r="D97" s="20">
        <v>10</v>
      </c>
      <c r="E97" s="20">
        <v>1</v>
      </c>
      <c r="F97" s="21">
        <f t="shared" si="4"/>
        <v>10</v>
      </c>
      <c r="G97" s="45">
        <v>0</v>
      </c>
      <c r="H97" s="20">
        <f t="shared" si="5"/>
        <v>0</v>
      </c>
    </row>
    <row r="98" spans="1:8">
      <c r="A98" s="1" t="s">
        <v>29</v>
      </c>
      <c r="B98" s="56" t="s">
        <v>57</v>
      </c>
      <c r="C98" s="57" t="s">
        <v>110</v>
      </c>
      <c r="D98" s="20">
        <v>5</v>
      </c>
      <c r="E98" s="20">
        <v>1</v>
      </c>
      <c r="F98" s="21">
        <f t="shared" si="4"/>
        <v>5</v>
      </c>
      <c r="G98" s="45">
        <v>0</v>
      </c>
      <c r="H98" s="20">
        <f t="shared" si="5"/>
        <v>0</v>
      </c>
    </row>
    <row r="99" spans="1:8">
      <c r="A99" s="1" t="s">
        <v>62</v>
      </c>
      <c r="B99" s="56" t="s">
        <v>58</v>
      </c>
      <c r="C99" s="57" t="s">
        <v>110</v>
      </c>
      <c r="D99" s="20">
        <v>5</v>
      </c>
      <c r="E99" s="20">
        <v>1</v>
      </c>
      <c r="F99" s="21">
        <f t="shared" si="4"/>
        <v>5</v>
      </c>
      <c r="G99" s="45">
        <v>0</v>
      </c>
      <c r="H99" s="20">
        <f t="shared" si="5"/>
        <v>0</v>
      </c>
    </row>
    <row r="100" spans="1:8" ht="57.75">
      <c r="A100" s="28" t="s">
        <v>155</v>
      </c>
      <c r="B100" s="33" t="s">
        <v>139</v>
      </c>
      <c r="C100" s="43" t="s">
        <v>15</v>
      </c>
      <c r="D100" s="20">
        <v>0</v>
      </c>
      <c r="E100" s="20">
        <v>0</v>
      </c>
      <c r="F100" s="21">
        <f t="shared" si="4"/>
        <v>0</v>
      </c>
      <c r="G100" s="45">
        <v>0</v>
      </c>
      <c r="H100" s="20">
        <f t="shared" si="5"/>
        <v>0</v>
      </c>
    </row>
    <row r="101" spans="1:8">
      <c r="A101" s="1" t="s">
        <v>3</v>
      </c>
      <c r="B101" s="56" t="s">
        <v>54</v>
      </c>
      <c r="C101" s="57" t="s">
        <v>110</v>
      </c>
      <c r="D101" s="20">
        <v>10</v>
      </c>
      <c r="E101" s="20">
        <v>1</v>
      </c>
      <c r="F101" s="21">
        <f t="shared" si="4"/>
        <v>10</v>
      </c>
      <c r="G101" s="45">
        <v>0</v>
      </c>
      <c r="H101" s="20">
        <f t="shared" si="5"/>
        <v>0</v>
      </c>
    </row>
    <row r="102" spans="1:8">
      <c r="A102" s="1" t="s">
        <v>4</v>
      </c>
      <c r="B102" s="56" t="s">
        <v>53</v>
      </c>
      <c r="C102" s="57" t="s">
        <v>110</v>
      </c>
      <c r="D102" s="20">
        <v>10</v>
      </c>
      <c r="E102" s="20">
        <v>1</v>
      </c>
      <c r="F102" s="21">
        <f t="shared" si="4"/>
        <v>10</v>
      </c>
      <c r="G102" s="45">
        <v>0</v>
      </c>
      <c r="H102" s="20">
        <f t="shared" si="5"/>
        <v>0</v>
      </c>
    </row>
    <row r="103" spans="1:8">
      <c r="A103" s="1" t="s">
        <v>5</v>
      </c>
      <c r="B103" s="56" t="s">
        <v>55</v>
      </c>
      <c r="C103" s="57" t="s">
        <v>110</v>
      </c>
      <c r="D103" s="20">
        <v>10</v>
      </c>
      <c r="E103" s="20">
        <v>1</v>
      </c>
      <c r="F103" s="21">
        <f t="shared" si="4"/>
        <v>10</v>
      </c>
      <c r="G103" s="45">
        <v>0</v>
      </c>
      <c r="H103" s="20">
        <f t="shared" si="5"/>
        <v>0</v>
      </c>
    </row>
    <row r="104" spans="1:8">
      <c r="A104" s="1" t="s">
        <v>26</v>
      </c>
      <c r="B104" s="56" t="s">
        <v>56</v>
      </c>
      <c r="C104" s="57" t="s">
        <v>110</v>
      </c>
      <c r="D104" s="20">
        <v>10</v>
      </c>
      <c r="E104" s="20">
        <v>1</v>
      </c>
      <c r="F104" s="21">
        <f t="shared" si="4"/>
        <v>10</v>
      </c>
      <c r="G104" s="45">
        <v>0</v>
      </c>
      <c r="H104" s="20">
        <f t="shared" si="5"/>
        <v>0</v>
      </c>
    </row>
    <row r="105" spans="1:8">
      <c r="A105" s="1" t="s">
        <v>29</v>
      </c>
      <c r="B105" s="56" t="s">
        <v>57</v>
      </c>
      <c r="C105" s="57" t="s">
        <v>110</v>
      </c>
      <c r="D105" s="20">
        <v>5</v>
      </c>
      <c r="E105" s="20">
        <v>1</v>
      </c>
      <c r="F105" s="21">
        <f t="shared" si="4"/>
        <v>5</v>
      </c>
      <c r="G105" s="45">
        <v>0</v>
      </c>
      <c r="H105" s="20">
        <f t="shared" si="5"/>
        <v>0</v>
      </c>
    </row>
    <row r="106" spans="1:8">
      <c r="A106" s="1" t="s">
        <v>62</v>
      </c>
      <c r="B106" s="56" t="s">
        <v>58</v>
      </c>
      <c r="C106" s="57" t="s">
        <v>110</v>
      </c>
      <c r="D106" s="20">
        <v>5</v>
      </c>
      <c r="E106" s="20">
        <v>1</v>
      </c>
      <c r="F106" s="21">
        <f t="shared" si="4"/>
        <v>5</v>
      </c>
      <c r="G106" s="45">
        <v>0</v>
      </c>
      <c r="H106" s="20">
        <f t="shared" si="5"/>
        <v>0</v>
      </c>
    </row>
    <row r="107" spans="1:8">
      <c r="A107" s="1" t="s">
        <v>160</v>
      </c>
      <c r="B107" s="29" t="s">
        <v>92</v>
      </c>
      <c r="C107" s="57" t="s">
        <v>15</v>
      </c>
      <c r="D107" s="20">
        <v>0</v>
      </c>
      <c r="E107" s="20">
        <v>0</v>
      </c>
      <c r="F107" s="21">
        <f t="shared" si="4"/>
        <v>0</v>
      </c>
      <c r="G107" s="45">
        <v>0</v>
      </c>
      <c r="H107" s="20">
        <f t="shared" si="5"/>
        <v>0</v>
      </c>
    </row>
    <row r="108" spans="1:8">
      <c r="A108" s="1" t="s">
        <v>3</v>
      </c>
      <c r="B108" s="66" t="s">
        <v>189</v>
      </c>
      <c r="C108" s="57" t="s">
        <v>110</v>
      </c>
      <c r="D108" s="20">
        <v>25</v>
      </c>
      <c r="E108" s="20">
        <v>1</v>
      </c>
      <c r="F108" s="21">
        <f t="shared" si="4"/>
        <v>25</v>
      </c>
      <c r="G108" s="45">
        <v>0</v>
      </c>
      <c r="H108" s="20">
        <f t="shared" si="5"/>
        <v>0</v>
      </c>
    </row>
    <row r="109" spans="1:8" ht="29.25" customHeight="1">
      <c r="A109" s="62" t="s">
        <v>4</v>
      </c>
      <c r="B109" s="47" t="s">
        <v>190</v>
      </c>
      <c r="C109" s="43" t="s">
        <v>110</v>
      </c>
      <c r="D109" s="20">
        <v>10</v>
      </c>
      <c r="E109" s="20">
        <v>1</v>
      </c>
      <c r="F109" s="21">
        <f t="shared" si="4"/>
        <v>10</v>
      </c>
      <c r="G109" s="45">
        <v>0</v>
      </c>
      <c r="H109" s="20">
        <f t="shared" si="5"/>
        <v>0</v>
      </c>
    </row>
    <row r="110" spans="1:8" ht="27.75" customHeight="1">
      <c r="A110" s="62" t="s">
        <v>5</v>
      </c>
      <c r="B110" s="47" t="s">
        <v>193</v>
      </c>
      <c r="C110" s="43" t="s">
        <v>110</v>
      </c>
      <c r="D110" s="20">
        <v>10</v>
      </c>
      <c r="E110" s="20">
        <v>1</v>
      </c>
      <c r="F110" s="21">
        <f t="shared" si="4"/>
        <v>10</v>
      </c>
      <c r="G110" s="45">
        <v>0</v>
      </c>
      <c r="H110" s="20">
        <f t="shared" si="5"/>
        <v>0</v>
      </c>
    </row>
    <row r="111" spans="1:8" ht="29.25" customHeight="1">
      <c r="A111" s="62" t="s">
        <v>26</v>
      </c>
      <c r="B111" s="47" t="s">
        <v>194</v>
      </c>
      <c r="C111" s="43" t="s">
        <v>110</v>
      </c>
      <c r="D111" s="20">
        <v>15</v>
      </c>
      <c r="E111" s="20">
        <v>1</v>
      </c>
      <c r="F111" s="21">
        <f t="shared" si="4"/>
        <v>15</v>
      </c>
      <c r="G111" s="45">
        <v>0</v>
      </c>
      <c r="H111" s="20">
        <f t="shared" si="5"/>
        <v>0</v>
      </c>
    </row>
    <row r="112" spans="1:8">
      <c r="A112" s="62" t="s">
        <v>29</v>
      </c>
      <c r="B112" s="66" t="s">
        <v>91</v>
      </c>
      <c r="C112" s="43" t="s">
        <v>110</v>
      </c>
      <c r="D112" s="20">
        <v>10</v>
      </c>
      <c r="E112" s="20">
        <v>1</v>
      </c>
      <c r="F112" s="21">
        <f t="shared" si="4"/>
        <v>10</v>
      </c>
      <c r="G112" s="45">
        <v>0</v>
      </c>
      <c r="H112" s="20">
        <f t="shared" si="5"/>
        <v>0</v>
      </c>
    </row>
    <row r="113" spans="1:9">
      <c r="A113" s="62" t="s">
        <v>62</v>
      </c>
      <c r="B113" s="66" t="s">
        <v>195</v>
      </c>
      <c r="C113" s="43" t="s">
        <v>110</v>
      </c>
      <c r="D113" s="20">
        <v>13150</v>
      </c>
      <c r="E113" s="20">
        <v>1</v>
      </c>
      <c r="F113" s="21">
        <f t="shared" si="4"/>
        <v>13150</v>
      </c>
      <c r="G113" s="45">
        <v>0</v>
      </c>
      <c r="H113" s="20">
        <f t="shared" si="5"/>
        <v>0</v>
      </c>
    </row>
    <row r="114" spans="1:9" ht="13.5" customHeight="1">
      <c r="A114" s="62" t="s">
        <v>63</v>
      </c>
      <c r="B114" s="67" t="s">
        <v>196</v>
      </c>
      <c r="C114" s="43" t="s">
        <v>110</v>
      </c>
      <c r="D114" s="20">
        <v>108</v>
      </c>
      <c r="E114" s="20">
        <v>1</v>
      </c>
      <c r="F114" s="21">
        <f t="shared" si="4"/>
        <v>108</v>
      </c>
      <c r="G114" s="45">
        <v>0</v>
      </c>
      <c r="H114" s="20">
        <f t="shared" si="5"/>
        <v>0</v>
      </c>
    </row>
    <row r="115" spans="1:9">
      <c r="A115" s="1" t="s">
        <v>64</v>
      </c>
      <c r="B115" s="66" t="s">
        <v>197</v>
      </c>
      <c r="C115" s="43" t="s">
        <v>110</v>
      </c>
      <c r="D115" s="20">
        <v>1350</v>
      </c>
      <c r="E115" s="20">
        <v>1</v>
      </c>
      <c r="F115" s="21">
        <f t="shared" si="4"/>
        <v>1350</v>
      </c>
      <c r="G115" s="45">
        <v>0</v>
      </c>
      <c r="H115" s="20">
        <f t="shared" si="5"/>
        <v>0</v>
      </c>
    </row>
    <row r="116" spans="1:9">
      <c r="A116" s="1" t="s">
        <v>65</v>
      </c>
      <c r="B116" s="66" t="s">
        <v>198</v>
      </c>
      <c r="C116" s="43" t="s">
        <v>110</v>
      </c>
      <c r="D116" s="20">
        <v>100</v>
      </c>
      <c r="E116" s="20">
        <v>1</v>
      </c>
      <c r="F116" s="21">
        <f t="shared" si="4"/>
        <v>100</v>
      </c>
      <c r="G116" s="45">
        <v>0</v>
      </c>
      <c r="H116" s="20">
        <f t="shared" si="5"/>
        <v>0</v>
      </c>
    </row>
    <row r="117" spans="1:9" ht="30">
      <c r="A117" s="28" t="s">
        <v>167</v>
      </c>
      <c r="B117" s="65" t="s">
        <v>118</v>
      </c>
      <c r="C117" s="43" t="s">
        <v>15</v>
      </c>
      <c r="D117" s="44">
        <v>0</v>
      </c>
      <c r="E117" s="44">
        <v>0</v>
      </c>
      <c r="F117" s="21">
        <f t="shared" si="4"/>
        <v>0</v>
      </c>
      <c r="G117" s="45">
        <v>0</v>
      </c>
      <c r="H117" s="20">
        <f t="shared" si="5"/>
        <v>0</v>
      </c>
    </row>
    <row r="118" spans="1:9">
      <c r="A118" s="28" t="s">
        <v>3</v>
      </c>
      <c r="B118" s="46" t="s">
        <v>115</v>
      </c>
      <c r="C118" s="43" t="s">
        <v>110</v>
      </c>
      <c r="D118" s="44">
        <v>2</v>
      </c>
      <c r="E118" s="20">
        <v>1</v>
      </c>
      <c r="F118" s="21">
        <f t="shared" si="4"/>
        <v>2</v>
      </c>
      <c r="G118" s="45">
        <v>0</v>
      </c>
      <c r="H118" s="20">
        <f t="shared" ref="H118:H127" si="6">ROUND((F118*G118),2)</f>
        <v>0</v>
      </c>
    </row>
    <row r="119" spans="1:9">
      <c r="A119" s="28" t="s">
        <v>4</v>
      </c>
      <c r="B119" s="46" t="s">
        <v>116</v>
      </c>
      <c r="C119" s="43" t="s">
        <v>110</v>
      </c>
      <c r="D119" s="44">
        <v>2</v>
      </c>
      <c r="E119" s="20">
        <v>12</v>
      </c>
      <c r="F119" s="21">
        <f t="shared" si="4"/>
        <v>24</v>
      </c>
      <c r="G119" s="45">
        <v>0</v>
      </c>
      <c r="H119" s="20">
        <f t="shared" si="6"/>
        <v>0</v>
      </c>
    </row>
    <row r="120" spans="1:9" ht="28.5">
      <c r="A120" s="28" t="s">
        <v>5</v>
      </c>
      <c r="B120" s="46" t="s">
        <v>117</v>
      </c>
      <c r="C120" s="43" t="s">
        <v>110</v>
      </c>
      <c r="D120" s="44">
        <v>2</v>
      </c>
      <c r="E120" s="20">
        <v>1</v>
      </c>
      <c r="F120" s="21">
        <f t="shared" si="4"/>
        <v>2</v>
      </c>
      <c r="G120" s="45">
        <v>0</v>
      </c>
      <c r="H120" s="20">
        <f t="shared" si="6"/>
        <v>0</v>
      </c>
    </row>
    <row r="121" spans="1:9" ht="58.5">
      <c r="A121" s="28" t="s">
        <v>170</v>
      </c>
      <c r="B121" s="38" t="s">
        <v>158</v>
      </c>
      <c r="C121" s="68" t="s">
        <v>15</v>
      </c>
      <c r="D121" s="44">
        <v>0</v>
      </c>
      <c r="E121" s="44">
        <v>0</v>
      </c>
      <c r="F121" s="21">
        <f t="shared" si="4"/>
        <v>0</v>
      </c>
      <c r="G121" s="45">
        <v>0</v>
      </c>
      <c r="H121" s="20">
        <f t="shared" si="6"/>
        <v>0</v>
      </c>
    </row>
    <row r="122" spans="1:9">
      <c r="A122" s="40" t="s">
        <v>3</v>
      </c>
      <c r="B122" s="56" t="s">
        <v>153</v>
      </c>
      <c r="C122" s="57" t="s">
        <v>110</v>
      </c>
      <c r="D122" s="20">
        <v>26</v>
      </c>
      <c r="E122" s="20">
        <v>1</v>
      </c>
      <c r="F122" s="21">
        <f t="shared" si="4"/>
        <v>26</v>
      </c>
      <c r="G122" s="45">
        <v>0</v>
      </c>
      <c r="H122" s="20">
        <f t="shared" si="6"/>
        <v>0</v>
      </c>
    </row>
    <row r="123" spans="1:9">
      <c r="A123" s="40" t="s">
        <v>4</v>
      </c>
      <c r="B123" s="56" t="s">
        <v>154</v>
      </c>
      <c r="C123" s="57" t="s">
        <v>110</v>
      </c>
      <c r="D123" s="20">
        <v>34</v>
      </c>
      <c r="E123" s="20">
        <v>1</v>
      </c>
      <c r="F123" s="21">
        <f t="shared" si="4"/>
        <v>34</v>
      </c>
      <c r="G123" s="45">
        <v>0</v>
      </c>
      <c r="H123" s="20">
        <f t="shared" si="6"/>
        <v>0</v>
      </c>
    </row>
    <row r="124" spans="1:9" ht="29.25">
      <c r="A124" s="28" t="s">
        <v>200</v>
      </c>
      <c r="B124" s="58" t="s">
        <v>157</v>
      </c>
      <c r="C124" s="43" t="s">
        <v>6</v>
      </c>
      <c r="D124" s="20">
        <v>0.92</v>
      </c>
      <c r="E124" s="20">
        <v>1</v>
      </c>
      <c r="F124" s="21">
        <f t="shared" si="4"/>
        <v>0.92</v>
      </c>
      <c r="G124" s="45">
        <v>0</v>
      </c>
      <c r="H124" s="20">
        <f t="shared" si="6"/>
        <v>0</v>
      </c>
    </row>
    <row r="125" spans="1:9">
      <c r="A125" s="1" t="s">
        <v>201</v>
      </c>
      <c r="B125" s="69" t="s">
        <v>161</v>
      </c>
      <c r="C125" s="57" t="s">
        <v>6</v>
      </c>
      <c r="D125" s="20">
        <v>0.06</v>
      </c>
      <c r="E125" s="20">
        <v>1</v>
      </c>
      <c r="F125" s="21">
        <f t="shared" si="4"/>
        <v>0.06</v>
      </c>
      <c r="G125" s="45">
        <v>0</v>
      </c>
      <c r="H125" s="20">
        <f t="shared" si="6"/>
        <v>0</v>
      </c>
    </row>
    <row r="126" spans="1:9" ht="30">
      <c r="A126" s="1" t="s">
        <v>202</v>
      </c>
      <c r="B126" s="38" t="s">
        <v>178</v>
      </c>
      <c r="C126" s="43" t="s">
        <v>217</v>
      </c>
      <c r="D126" s="56">
        <v>100</v>
      </c>
      <c r="E126" s="20">
        <v>1</v>
      </c>
      <c r="F126" s="21">
        <f t="shared" si="4"/>
        <v>100</v>
      </c>
      <c r="G126" s="45">
        <v>0</v>
      </c>
      <c r="H126" s="20">
        <f t="shared" si="6"/>
        <v>0</v>
      </c>
    </row>
    <row r="127" spans="1:9">
      <c r="A127" s="28" t="s">
        <v>205</v>
      </c>
      <c r="B127" s="70" t="s">
        <v>171</v>
      </c>
      <c r="C127" s="43" t="s">
        <v>6</v>
      </c>
      <c r="D127" s="20">
        <v>1</v>
      </c>
      <c r="E127" s="20">
        <v>1</v>
      </c>
      <c r="F127" s="21">
        <f t="shared" si="4"/>
        <v>1</v>
      </c>
      <c r="G127" s="45">
        <v>0</v>
      </c>
      <c r="H127" s="20">
        <f t="shared" si="6"/>
        <v>0</v>
      </c>
    </row>
    <row r="128" spans="1:9">
      <c r="A128" s="94" t="s">
        <v>86</v>
      </c>
      <c r="B128" s="95"/>
      <c r="C128" s="102" t="s">
        <v>93</v>
      </c>
      <c r="D128" s="103"/>
      <c r="E128" s="103"/>
      <c r="F128" s="103"/>
      <c r="G128" s="71"/>
      <c r="H128" s="42">
        <f>SUM(H24:H127)</f>
        <v>0</v>
      </c>
      <c r="I128" s="3"/>
    </row>
    <row r="129" spans="1:9">
      <c r="A129" s="96"/>
      <c r="B129" s="97"/>
      <c r="C129" s="102" t="s">
        <v>94</v>
      </c>
      <c r="D129" s="103"/>
      <c r="E129" s="103"/>
      <c r="F129" s="103"/>
      <c r="G129" s="71"/>
      <c r="H129" s="42">
        <f>ROUND((H128*0.08),2)</f>
        <v>0</v>
      </c>
    </row>
    <row r="130" spans="1:9">
      <c r="A130" s="98"/>
      <c r="B130" s="99"/>
      <c r="C130" s="102" t="s">
        <v>95</v>
      </c>
      <c r="D130" s="103"/>
      <c r="E130" s="103"/>
      <c r="F130" s="103"/>
      <c r="G130" s="71"/>
      <c r="H130" s="42">
        <f>H128+H129</f>
        <v>0</v>
      </c>
      <c r="I130" s="3"/>
    </row>
    <row r="131" spans="1:9">
      <c r="A131" s="1" t="s">
        <v>68</v>
      </c>
      <c r="B131" s="29" t="s">
        <v>69</v>
      </c>
      <c r="C131" s="57" t="s">
        <v>15</v>
      </c>
      <c r="D131" s="20">
        <v>0</v>
      </c>
      <c r="E131" s="20">
        <v>0</v>
      </c>
      <c r="F131" s="21">
        <v>0</v>
      </c>
      <c r="G131" s="21">
        <v>0</v>
      </c>
      <c r="H131" s="20">
        <f t="shared" ref="H131:H149" si="7">ROUND((F131*G131),2)</f>
        <v>0</v>
      </c>
    </row>
    <row r="132" spans="1:9" ht="29.25">
      <c r="A132" s="28" t="s">
        <v>70</v>
      </c>
      <c r="B132" s="46" t="s">
        <v>140</v>
      </c>
      <c r="C132" s="23" t="s">
        <v>107</v>
      </c>
      <c r="D132" s="20">
        <v>50</v>
      </c>
      <c r="E132" s="20">
        <v>1</v>
      </c>
      <c r="F132" s="21">
        <f t="shared" ref="F132:F148" si="8">D132*E132</f>
        <v>50</v>
      </c>
      <c r="G132" s="21">
        <v>0</v>
      </c>
      <c r="H132" s="20">
        <f t="shared" si="7"/>
        <v>0</v>
      </c>
    </row>
    <row r="133" spans="1:9">
      <c r="A133" s="1" t="s">
        <v>74</v>
      </c>
      <c r="B133" s="29" t="s">
        <v>71</v>
      </c>
      <c r="C133" s="57" t="s">
        <v>15</v>
      </c>
      <c r="D133" s="20">
        <v>0</v>
      </c>
      <c r="E133" s="20">
        <v>0</v>
      </c>
      <c r="F133" s="21">
        <f t="shared" si="8"/>
        <v>0</v>
      </c>
      <c r="G133" s="21">
        <v>0</v>
      </c>
      <c r="H133" s="20">
        <f t="shared" si="7"/>
        <v>0</v>
      </c>
    </row>
    <row r="134" spans="1:9">
      <c r="A134" s="1" t="s">
        <v>3</v>
      </c>
      <c r="B134" s="56" t="s">
        <v>72</v>
      </c>
      <c r="C134" s="43" t="s">
        <v>110</v>
      </c>
      <c r="D134" s="20">
        <v>20</v>
      </c>
      <c r="E134" s="20">
        <v>1</v>
      </c>
      <c r="F134" s="21">
        <f t="shared" si="8"/>
        <v>20</v>
      </c>
      <c r="G134" s="21">
        <v>0</v>
      </c>
      <c r="H134" s="20">
        <f t="shared" si="7"/>
        <v>0</v>
      </c>
    </row>
    <row r="135" spans="1:9">
      <c r="A135" s="1" t="s">
        <v>4</v>
      </c>
      <c r="B135" s="72" t="s">
        <v>73</v>
      </c>
      <c r="C135" s="43" t="s">
        <v>110</v>
      </c>
      <c r="D135" s="20">
        <v>10</v>
      </c>
      <c r="E135" s="20">
        <v>1</v>
      </c>
      <c r="F135" s="21">
        <f t="shared" si="8"/>
        <v>10</v>
      </c>
      <c r="G135" s="21">
        <v>0</v>
      </c>
      <c r="H135" s="20">
        <f t="shared" si="7"/>
        <v>0</v>
      </c>
    </row>
    <row r="136" spans="1:9" ht="36">
      <c r="A136" s="62" t="s">
        <v>75</v>
      </c>
      <c r="B136" s="38" t="s">
        <v>142</v>
      </c>
      <c r="C136" s="73" t="s">
        <v>81</v>
      </c>
      <c r="D136" s="20">
        <v>35</v>
      </c>
      <c r="E136" s="20">
        <v>12</v>
      </c>
      <c r="F136" s="21">
        <f t="shared" si="8"/>
        <v>420</v>
      </c>
      <c r="G136" s="21">
        <v>0</v>
      </c>
      <c r="H136" s="20">
        <f t="shared" si="7"/>
        <v>0</v>
      </c>
    </row>
    <row r="137" spans="1:9">
      <c r="A137" s="1" t="s">
        <v>76</v>
      </c>
      <c r="B137" s="74" t="s">
        <v>143</v>
      </c>
      <c r="C137" s="43" t="s">
        <v>15</v>
      </c>
      <c r="D137" s="44">
        <v>0</v>
      </c>
      <c r="E137" s="44">
        <v>0</v>
      </c>
      <c r="F137" s="21">
        <f t="shared" si="8"/>
        <v>0</v>
      </c>
      <c r="G137" s="21">
        <v>0</v>
      </c>
      <c r="H137" s="20">
        <f t="shared" si="7"/>
        <v>0</v>
      </c>
    </row>
    <row r="138" spans="1:9">
      <c r="A138" s="1" t="s">
        <v>3</v>
      </c>
      <c r="B138" s="75" t="s">
        <v>119</v>
      </c>
      <c r="C138" s="57" t="s">
        <v>110</v>
      </c>
      <c r="D138" s="44">
        <v>4</v>
      </c>
      <c r="E138" s="20">
        <v>1</v>
      </c>
      <c r="F138" s="21">
        <f t="shared" si="8"/>
        <v>4</v>
      </c>
      <c r="G138" s="21">
        <v>0</v>
      </c>
      <c r="H138" s="20">
        <f t="shared" si="7"/>
        <v>0</v>
      </c>
    </row>
    <row r="139" spans="1:9">
      <c r="A139" s="1" t="s">
        <v>4</v>
      </c>
      <c r="B139" s="75" t="s">
        <v>120</v>
      </c>
      <c r="C139" s="57" t="s">
        <v>110</v>
      </c>
      <c r="D139" s="44">
        <v>4</v>
      </c>
      <c r="E139" s="20">
        <v>1</v>
      </c>
      <c r="F139" s="21">
        <f t="shared" si="8"/>
        <v>4</v>
      </c>
      <c r="G139" s="21">
        <v>0</v>
      </c>
      <c r="H139" s="20">
        <f t="shared" si="7"/>
        <v>0</v>
      </c>
    </row>
    <row r="140" spans="1:9">
      <c r="A140" s="1" t="s">
        <v>5</v>
      </c>
      <c r="B140" s="75" t="s">
        <v>166</v>
      </c>
      <c r="C140" s="57" t="s">
        <v>110</v>
      </c>
      <c r="D140" s="44">
        <v>1</v>
      </c>
      <c r="E140" s="20">
        <v>1</v>
      </c>
      <c r="F140" s="21">
        <f t="shared" si="8"/>
        <v>1</v>
      </c>
      <c r="G140" s="21">
        <v>0</v>
      </c>
      <c r="H140" s="20">
        <f t="shared" si="7"/>
        <v>0</v>
      </c>
    </row>
    <row r="141" spans="1:9">
      <c r="A141" s="1" t="s">
        <v>77</v>
      </c>
      <c r="B141" s="74" t="s">
        <v>145</v>
      </c>
      <c r="C141" s="43" t="s">
        <v>15</v>
      </c>
      <c r="D141" s="44">
        <v>0</v>
      </c>
      <c r="E141" s="20">
        <v>0</v>
      </c>
      <c r="F141" s="21">
        <f t="shared" si="8"/>
        <v>0</v>
      </c>
      <c r="G141" s="21">
        <v>0</v>
      </c>
      <c r="H141" s="20">
        <f t="shared" si="7"/>
        <v>0</v>
      </c>
    </row>
    <row r="142" spans="1:9">
      <c r="A142" s="1" t="s">
        <v>3</v>
      </c>
      <c r="B142" s="75" t="s">
        <v>119</v>
      </c>
      <c r="C142" s="57" t="s">
        <v>110</v>
      </c>
      <c r="D142" s="44">
        <v>4</v>
      </c>
      <c r="E142" s="20">
        <v>1</v>
      </c>
      <c r="F142" s="21">
        <f t="shared" si="8"/>
        <v>4</v>
      </c>
      <c r="G142" s="21">
        <v>0</v>
      </c>
      <c r="H142" s="20">
        <f t="shared" si="7"/>
        <v>0</v>
      </c>
    </row>
    <row r="143" spans="1:9">
      <c r="A143" s="1" t="s">
        <v>4</v>
      </c>
      <c r="B143" s="75" t="s">
        <v>120</v>
      </c>
      <c r="C143" s="57" t="s">
        <v>110</v>
      </c>
      <c r="D143" s="44">
        <v>4</v>
      </c>
      <c r="E143" s="20">
        <v>1</v>
      </c>
      <c r="F143" s="21">
        <f t="shared" si="8"/>
        <v>4</v>
      </c>
      <c r="G143" s="21">
        <v>0</v>
      </c>
      <c r="H143" s="20">
        <f t="shared" si="7"/>
        <v>0</v>
      </c>
    </row>
    <row r="144" spans="1:9">
      <c r="A144" s="1" t="s">
        <v>5</v>
      </c>
      <c r="B144" s="75" t="s">
        <v>166</v>
      </c>
      <c r="C144" s="57" t="s">
        <v>110</v>
      </c>
      <c r="D144" s="44">
        <v>2</v>
      </c>
      <c r="E144" s="20">
        <v>1</v>
      </c>
      <c r="F144" s="21">
        <f t="shared" si="8"/>
        <v>2</v>
      </c>
      <c r="G144" s="21">
        <v>0</v>
      </c>
      <c r="H144" s="20">
        <f t="shared" si="7"/>
        <v>0</v>
      </c>
    </row>
    <row r="145" spans="1:9">
      <c r="A145" s="28" t="s">
        <v>144</v>
      </c>
      <c r="B145" s="76" t="s">
        <v>141</v>
      </c>
      <c r="C145" s="57" t="s">
        <v>9</v>
      </c>
      <c r="D145" s="20">
        <v>10</v>
      </c>
      <c r="E145" s="20">
        <v>1</v>
      </c>
      <c r="F145" s="21">
        <f t="shared" si="8"/>
        <v>10</v>
      </c>
      <c r="G145" s="21">
        <v>0</v>
      </c>
      <c r="H145" s="20">
        <f t="shared" si="7"/>
        <v>0</v>
      </c>
    </row>
    <row r="146" spans="1:9">
      <c r="A146" s="77" t="s">
        <v>156</v>
      </c>
      <c r="B146" s="78" t="s">
        <v>173</v>
      </c>
      <c r="C146" s="57" t="s">
        <v>110</v>
      </c>
      <c r="D146" s="20">
        <v>10</v>
      </c>
      <c r="E146" s="20">
        <v>1</v>
      </c>
      <c r="F146" s="21">
        <f t="shared" si="8"/>
        <v>10</v>
      </c>
      <c r="G146" s="21">
        <v>0</v>
      </c>
      <c r="H146" s="20">
        <f t="shared" si="7"/>
        <v>0</v>
      </c>
    </row>
    <row r="147" spans="1:9" ht="42.75" customHeight="1">
      <c r="A147" s="28" t="s">
        <v>172</v>
      </c>
      <c r="B147" s="70" t="s">
        <v>182</v>
      </c>
      <c r="C147" s="43" t="s">
        <v>180</v>
      </c>
      <c r="D147" s="20">
        <v>50</v>
      </c>
      <c r="E147" s="20">
        <v>0.33</v>
      </c>
      <c r="F147" s="21">
        <f t="shared" si="8"/>
        <v>16.5</v>
      </c>
      <c r="G147" s="21">
        <v>0</v>
      </c>
      <c r="H147" s="20">
        <f t="shared" si="7"/>
        <v>0</v>
      </c>
    </row>
    <row r="148" spans="1:9">
      <c r="A148" s="28" t="s">
        <v>174</v>
      </c>
      <c r="B148" s="38" t="s">
        <v>175</v>
      </c>
      <c r="C148" s="43" t="s">
        <v>218</v>
      </c>
      <c r="D148" s="20">
        <v>2</v>
      </c>
      <c r="E148" s="20">
        <v>1</v>
      </c>
      <c r="F148" s="21">
        <f t="shared" si="8"/>
        <v>2</v>
      </c>
      <c r="G148" s="21">
        <v>0</v>
      </c>
      <c r="H148" s="20">
        <f t="shared" si="7"/>
        <v>0</v>
      </c>
    </row>
    <row r="149" spans="1:9" ht="30">
      <c r="A149" s="28" t="s">
        <v>176</v>
      </c>
      <c r="B149" s="38" t="s">
        <v>177</v>
      </c>
      <c r="C149" s="43" t="s">
        <v>217</v>
      </c>
      <c r="D149" s="20">
        <v>5</v>
      </c>
      <c r="E149" s="20">
        <v>1</v>
      </c>
      <c r="F149" s="21">
        <f t="shared" ref="F149" si="9">D149*E149</f>
        <v>5</v>
      </c>
      <c r="G149" s="21">
        <v>0</v>
      </c>
      <c r="H149" s="20">
        <f t="shared" si="7"/>
        <v>0</v>
      </c>
    </row>
    <row r="150" spans="1:9">
      <c r="A150" s="94" t="s">
        <v>87</v>
      </c>
      <c r="B150" s="95"/>
      <c r="C150" s="102" t="s">
        <v>96</v>
      </c>
      <c r="D150" s="103"/>
      <c r="E150" s="103"/>
      <c r="F150" s="103"/>
      <c r="G150" s="71"/>
      <c r="H150" s="42">
        <f>SUM(H132:H149)</f>
        <v>0</v>
      </c>
    </row>
    <row r="151" spans="1:9">
      <c r="A151" s="96"/>
      <c r="B151" s="97"/>
      <c r="C151" s="102" t="s">
        <v>97</v>
      </c>
      <c r="D151" s="103"/>
      <c r="E151" s="103"/>
      <c r="F151" s="103"/>
      <c r="G151" s="71"/>
      <c r="H151" s="42">
        <f>ROUND((H150*0.23),2)</f>
        <v>0</v>
      </c>
    </row>
    <row r="152" spans="1:9" ht="15.75" thickBot="1">
      <c r="A152" s="96"/>
      <c r="B152" s="97"/>
      <c r="C152" s="104" t="s">
        <v>105</v>
      </c>
      <c r="D152" s="105"/>
      <c r="E152" s="105"/>
      <c r="F152" s="105"/>
      <c r="G152" s="79"/>
      <c r="H152" s="80">
        <f>H150+H151</f>
        <v>0</v>
      </c>
    </row>
    <row r="153" spans="1:9">
      <c r="A153" s="107" t="s">
        <v>169</v>
      </c>
      <c r="B153" s="108"/>
      <c r="C153" s="113" t="s">
        <v>88</v>
      </c>
      <c r="D153" s="114"/>
      <c r="E153" s="114"/>
      <c r="F153" s="114"/>
      <c r="G153" s="81"/>
      <c r="H153" s="82">
        <f>H19+H128+H150</f>
        <v>0</v>
      </c>
    </row>
    <row r="154" spans="1:9">
      <c r="A154" s="109"/>
      <c r="B154" s="110"/>
      <c r="C154" s="102" t="s">
        <v>89</v>
      </c>
      <c r="D154" s="103"/>
      <c r="E154" s="103"/>
      <c r="F154" s="103"/>
      <c r="G154" s="71"/>
      <c r="H154" s="42">
        <f>H20+H129+H151</f>
        <v>0</v>
      </c>
    </row>
    <row r="155" spans="1:9" ht="15.75" thickBot="1">
      <c r="A155" s="111"/>
      <c r="B155" s="112"/>
      <c r="C155" s="102" t="s">
        <v>90</v>
      </c>
      <c r="D155" s="103"/>
      <c r="E155" s="103"/>
      <c r="F155" s="103"/>
      <c r="G155" s="71"/>
      <c r="H155" s="42">
        <f>H153+H154</f>
        <v>0</v>
      </c>
    </row>
    <row r="156" spans="1:9">
      <c r="A156" s="107" t="s">
        <v>203</v>
      </c>
      <c r="B156" s="108"/>
      <c r="C156" s="113" t="s">
        <v>88</v>
      </c>
      <c r="D156" s="114"/>
      <c r="E156" s="114"/>
      <c r="F156" s="114"/>
      <c r="G156" s="83"/>
      <c r="H156" s="84">
        <f>ROUND((H153*3),2)</f>
        <v>0</v>
      </c>
    </row>
    <row r="157" spans="1:9">
      <c r="A157" s="109"/>
      <c r="B157" s="110"/>
      <c r="C157" s="102" t="s">
        <v>89</v>
      </c>
      <c r="D157" s="103"/>
      <c r="E157" s="103"/>
      <c r="F157" s="103"/>
      <c r="G157" s="71"/>
      <c r="H157" s="85">
        <f>ROUND((H154*3),2)</f>
        <v>0</v>
      </c>
    </row>
    <row r="158" spans="1:9" ht="15.75" thickBot="1">
      <c r="A158" s="115"/>
      <c r="B158" s="116"/>
      <c r="C158" s="117" t="s">
        <v>184</v>
      </c>
      <c r="D158" s="118"/>
      <c r="E158" s="118"/>
      <c r="F158" s="118"/>
      <c r="G158" s="86"/>
      <c r="H158" s="87">
        <f>ROUND((H155*3),2)</f>
        <v>0</v>
      </c>
      <c r="I158" s="2"/>
    </row>
    <row r="160" spans="1:9">
      <c r="A160" s="119" t="s">
        <v>185</v>
      </c>
      <c r="B160" s="119"/>
      <c r="C160" s="119"/>
    </row>
    <row r="162" spans="4:7" ht="14.25">
      <c r="D162" s="106" t="s">
        <v>226</v>
      </c>
      <c r="E162" s="106"/>
      <c r="F162" s="106"/>
      <c r="G162" s="19"/>
    </row>
    <row r="163" spans="4:7" ht="27" customHeight="1">
      <c r="D163" s="106"/>
      <c r="E163" s="106"/>
      <c r="F163" s="106"/>
      <c r="G163" s="19"/>
    </row>
  </sheetData>
  <mergeCells count="34">
    <mergeCell ref="L10:L13"/>
    <mergeCell ref="N10:N13"/>
    <mergeCell ref="O10:O13"/>
    <mergeCell ref="J10:J13"/>
    <mergeCell ref="M10:M13"/>
    <mergeCell ref="K10:K13"/>
    <mergeCell ref="A150:B152"/>
    <mergeCell ref="C150:F150"/>
    <mergeCell ref="C151:F151"/>
    <mergeCell ref="C152:F152"/>
    <mergeCell ref="D162:F163"/>
    <mergeCell ref="A153:B155"/>
    <mergeCell ref="C153:F153"/>
    <mergeCell ref="C154:F154"/>
    <mergeCell ref="C155:F155"/>
    <mergeCell ref="A156:B158"/>
    <mergeCell ref="C156:F156"/>
    <mergeCell ref="C157:F157"/>
    <mergeCell ref="C158:F158"/>
    <mergeCell ref="A160:C160"/>
    <mergeCell ref="A19:B21"/>
    <mergeCell ref="C19:F19"/>
    <mergeCell ref="C20:F20"/>
    <mergeCell ref="C21:F21"/>
    <mergeCell ref="A128:B130"/>
    <mergeCell ref="C128:F128"/>
    <mergeCell ref="C129:F129"/>
    <mergeCell ref="C130:F130"/>
    <mergeCell ref="A3:H3"/>
    <mergeCell ref="A5:H5"/>
    <mergeCell ref="A6:H6"/>
    <mergeCell ref="A8:H8"/>
    <mergeCell ref="A1:B1"/>
    <mergeCell ref="F1:H1"/>
  </mergeCells>
  <phoneticPr fontId="10" type="noConversion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Park Dzikowski</vt:lpstr>
      <vt:lpstr>'Park Dzikowski'!Obszar_wydruku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 Łącz</dc:creator>
  <cp:lastModifiedBy>A.Straburzynska</cp:lastModifiedBy>
  <cp:lastPrinted>2022-10-12T05:45:09Z</cp:lastPrinted>
  <dcterms:created xsi:type="dcterms:W3CDTF">2011-10-12T10:02:46Z</dcterms:created>
  <dcterms:modified xsi:type="dcterms:W3CDTF">2022-10-19T09:42:49Z</dcterms:modified>
</cp:coreProperties>
</file>